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zalevskaya.DSACOURT.000\Desktop\Інформація 2023 на сайт\"/>
    </mc:Choice>
  </mc:AlternateContent>
  <bookViews>
    <workbookView xWindow="0" yWindow="0" windowWidth="23040" windowHeight="9876"/>
  </bookViews>
  <sheets>
    <sheet name="Виділено кошти на засоби інфор" sheetId="1" r:id="rId1"/>
  </sheets>
  <definedNames>
    <definedName name="_xlnm.Print_Area" localSheetId="0">'Виділено кошти на засоби інфор'!$A$1:$AF$778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1" l="1"/>
  <c r="C51" i="1" s="1"/>
  <c r="D775" i="1"/>
  <c r="D774" i="1"/>
  <c r="F774" i="1"/>
  <c r="F775" i="1"/>
  <c r="C775" i="1" s="1"/>
  <c r="C770" i="1"/>
  <c r="F750" i="1"/>
  <c r="C750" i="1" s="1"/>
  <c r="F751" i="1"/>
  <c r="C751" i="1" s="1"/>
  <c r="F752" i="1"/>
  <c r="C752" i="1" s="1"/>
  <c r="F753" i="1"/>
  <c r="C753" i="1" s="1"/>
  <c r="F754" i="1"/>
  <c r="C754" i="1" s="1"/>
  <c r="F755" i="1"/>
  <c r="C755" i="1" s="1"/>
  <c r="F756" i="1"/>
  <c r="C756" i="1" s="1"/>
  <c r="F757" i="1"/>
  <c r="C757" i="1" s="1"/>
  <c r="F758" i="1"/>
  <c r="C758" i="1" s="1"/>
  <c r="F759" i="1"/>
  <c r="C759" i="1" s="1"/>
  <c r="F760" i="1"/>
  <c r="C760" i="1" s="1"/>
  <c r="F761" i="1"/>
  <c r="C761" i="1" s="1"/>
  <c r="F762" i="1"/>
  <c r="C762" i="1" s="1"/>
  <c r="F763" i="1"/>
  <c r="C763" i="1" s="1"/>
  <c r="F764" i="1"/>
  <c r="C764" i="1" s="1"/>
  <c r="F765" i="1"/>
  <c r="C765" i="1" s="1"/>
  <c r="F766" i="1"/>
  <c r="C766" i="1" s="1"/>
  <c r="F767" i="1"/>
  <c r="C767" i="1" s="1"/>
  <c r="F768" i="1"/>
  <c r="C768" i="1" s="1"/>
  <c r="F769" i="1"/>
  <c r="C769" i="1" s="1"/>
  <c r="F770" i="1"/>
  <c r="F771" i="1"/>
  <c r="C771" i="1" s="1"/>
  <c r="F772" i="1"/>
  <c r="C772" i="1" s="1"/>
  <c r="F773" i="1"/>
  <c r="C773" i="1" s="1"/>
  <c r="F749" i="1"/>
  <c r="C749" i="1" s="1"/>
  <c r="F738" i="1"/>
  <c r="C738" i="1" s="1"/>
  <c r="F739" i="1"/>
  <c r="C739" i="1" s="1"/>
  <c r="F740" i="1"/>
  <c r="C740" i="1" s="1"/>
  <c r="F741" i="1"/>
  <c r="C741" i="1" s="1"/>
  <c r="F742" i="1"/>
  <c r="C742" i="1" s="1"/>
  <c r="F743" i="1"/>
  <c r="C743" i="1" s="1"/>
  <c r="F744" i="1"/>
  <c r="C744" i="1" s="1"/>
  <c r="F745" i="1"/>
  <c r="C745" i="1" s="1"/>
  <c r="F746" i="1"/>
  <c r="C746" i="1" s="1"/>
  <c r="F737" i="1"/>
  <c r="C737" i="1" s="1"/>
  <c r="F712" i="1"/>
  <c r="C712" i="1" s="1"/>
  <c r="F713" i="1"/>
  <c r="C713" i="1" s="1"/>
  <c r="F714" i="1"/>
  <c r="C714" i="1" s="1"/>
  <c r="F715" i="1"/>
  <c r="C715" i="1" s="1"/>
  <c r="F716" i="1"/>
  <c r="C716" i="1" s="1"/>
  <c r="F717" i="1"/>
  <c r="C717" i="1" s="1"/>
  <c r="F718" i="1"/>
  <c r="C718" i="1" s="1"/>
  <c r="F719" i="1"/>
  <c r="C719" i="1" s="1"/>
  <c r="F720" i="1"/>
  <c r="C720" i="1" s="1"/>
  <c r="F721" i="1"/>
  <c r="C721" i="1" s="1"/>
  <c r="F722" i="1"/>
  <c r="C722" i="1" s="1"/>
  <c r="F723" i="1"/>
  <c r="C723" i="1" s="1"/>
  <c r="F724" i="1"/>
  <c r="C724" i="1" s="1"/>
  <c r="F725" i="1"/>
  <c r="C725" i="1" s="1"/>
  <c r="F726" i="1"/>
  <c r="C726" i="1" s="1"/>
  <c r="F727" i="1"/>
  <c r="C727" i="1" s="1"/>
  <c r="F728" i="1"/>
  <c r="C728" i="1" s="1"/>
  <c r="F729" i="1"/>
  <c r="C729" i="1" s="1"/>
  <c r="F730" i="1"/>
  <c r="C730" i="1" s="1"/>
  <c r="F731" i="1"/>
  <c r="C731" i="1" s="1"/>
  <c r="F732" i="1"/>
  <c r="C732" i="1" s="1"/>
  <c r="F733" i="1"/>
  <c r="C733" i="1" s="1"/>
  <c r="F734" i="1"/>
  <c r="C734" i="1" s="1"/>
  <c r="F711" i="1"/>
  <c r="C711" i="1" s="1"/>
  <c r="F695" i="1"/>
  <c r="C695" i="1" s="1"/>
  <c r="F696" i="1"/>
  <c r="C696" i="1" s="1"/>
  <c r="F697" i="1"/>
  <c r="C697" i="1" s="1"/>
  <c r="F698" i="1"/>
  <c r="C698" i="1" s="1"/>
  <c r="F699" i="1"/>
  <c r="C699" i="1" s="1"/>
  <c r="F700" i="1"/>
  <c r="C700" i="1" s="1"/>
  <c r="F701" i="1"/>
  <c r="C701" i="1" s="1"/>
  <c r="F702" i="1"/>
  <c r="C702" i="1" s="1"/>
  <c r="F703" i="1"/>
  <c r="C703" i="1" s="1"/>
  <c r="F704" i="1"/>
  <c r="C704" i="1" s="1"/>
  <c r="F705" i="1"/>
  <c r="C705" i="1" s="1"/>
  <c r="F706" i="1"/>
  <c r="C706" i="1" s="1"/>
  <c r="F707" i="1"/>
  <c r="C707" i="1" s="1"/>
  <c r="F708" i="1"/>
  <c r="C708" i="1" s="1"/>
  <c r="F694" i="1"/>
  <c r="C694" i="1" s="1"/>
  <c r="F670" i="1"/>
  <c r="F671" i="1"/>
  <c r="C671" i="1" s="1"/>
  <c r="F672" i="1"/>
  <c r="C672" i="1" s="1"/>
  <c r="F673" i="1"/>
  <c r="C673" i="1" s="1"/>
  <c r="F674" i="1"/>
  <c r="C674" i="1" s="1"/>
  <c r="F675" i="1"/>
  <c r="C675" i="1" s="1"/>
  <c r="F676" i="1"/>
  <c r="C676" i="1" s="1"/>
  <c r="F677" i="1"/>
  <c r="C677" i="1" s="1"/>
  <c r="F678" i="1"/>
  <c r="C678" i="1" s="1"/>
  <c r="F679" i="1"/>
  <c r="C679" i="1" s="1"/>
  <c r="F680" i="1"/>
  <c r="C680" i="1" s="1"/>
  <c r="F681" i="1"/>
  <c r="C681" i="1" s="1"/>
  <c r="F682" i="1"/>
  <c r="C682" i="1" s="1"/>
  <c r="F683" i="1"/>
  <c r="C683" i="1" s="1"/>
  <c r="F684" i="1"/>
  <c r="C684" i="1" s="1"/>
  <c r="F685" i="1"/>
  <c r="C685" i="1" s="1"/>
  <c r="F686" i="1"/>
  <c r="C686" i="1" s="1"/>
  <c r="F687" i="1"/>
  <c r="C687" i="1" s="1"/>
  <c r="F688" i="1"/>
  <c r="C688" i="1" s="1"/>
  <c r="F689" i="1"/>
  <c r="C689" i="1" s="1"/>
  <c r="F690" i="1"/>
  <c r="C690" i="1" s="1"/>
  <c r="F691" i="1"/>
  <c r="C691" i="1" s="1"/>
  <c r="F669" i="1"/>
  <c r="C669" i="1" s="1"/>
  <c r="F647" i="1"/>
  <c r="C647" i="1" s="1"/>
  <c r="F648" i="1"/>
  <c r="C648" i="1" s="1"/>
  <c r="F649" i="1"/>
  <c r="F650" i="1"/>
  <c r="C650" i="1" s="1"/>
  <c r="F651" i="1"/>
  <c r="C651" i="1" s="1"/>
  <c r="F652" i="1"/>
  <c r="C652" i="1" s="1"/>
  <c r="F653" i="1"/>
  <c r="C653" i="1" s="1"/>
  <c r="F654" i="1"/>
  <c r="C654" i="1" s="1"/>
  <c r="F655" i="1"/>
  <c r="C655" i="1" s="1"/>
  <c r="F656" i="1"/>
  <c r="C656" i="1" s="1"/>
  <c r="F657" i="1"/>
  <c r="C657" i="1" s="1"/>
  <c r="F658" i="1"/>
  <c r="C658" i="1" s="1"/>
  <c r="F659" i="1"/>
  <c r="C659" i="1" s="1"/>
  <c r="F660" i="1"/>
  <c r="C660" i="1" s="1"/>
  <c r="F661" i="1"/>
  <c r="C661" i="1" s="1"/>
  <c r="F662" i="1"/>
  <c r="C662" i="1" s="1"/>
  <c r="F663" i="1"/>
  <c r="C663" i="1" s="1"/>
  <c r="F664" i="1"/>
  <c r="C664" i="1" s="1"/>
  <c r="F665" i="1"/>
  <c r="C665" i="1" s="1"/>
  <c r="F666" i="1"/>
  <c r="C666" i="1" s="1"/>
  <c r="F646" i="1"/>
  <c r="C646" i="1" s="1"/>
  <c r="F643" i="1"/>
  <c r="C643" i="1" s="1"/>
  <c r="F625" i="1"/>
  <c r="C625" i="1" s="1"/>
  <c r="F626" i="1"/>
  <c r="C626" i="1" s="1"/>
  <c r="F627" i="1"/>
  <c r="C627" i="1" s="1"/>
  <c r="F628" i="1"/>
  <c r="C628" i="1" s="1"/>
  <c r="F629" i="1"/>
  <c r="C629" i="1" s="1"/>
  <c r="F630" i="1"/>
  <c r="C630" i="1" s="1"/>
  <c r="F631" i="1"/>
  <c r="C631" i="1" s="1"/>
  <c r="F632" i="1"/>
  <c r="C632" i="1" s="1"/>
  <c r="F633" i="1"/>
  <c r="C633" i="1" s="1"/>
  <c r="F634" i="1"/>
  <c r="C634" i="1" s="1"/>
  <c r="F635" i="1"/>
  <c r="C635" i="1" s="1"/>
  <c r="F636" i="1"/>
  <c r="C636" i="1" s="1"/>
  <c r="F637" i="1"/>
  <c r="C637" i="1" s="1"/>
  <c r="F638" i="1"/>
  <c r="C638" i="1" s="1"/>
  <c r="F639" i="1"/>
  <c r="C639" i="1" s="1"/>
  <c r="F640" i="1"/>
  <c r="C640" i="1" s="1"/>
  <c r="F641" i="1"/>
  <c r="C641" i="1" s="1"/>
  <c r="F642" i="1"/>
  <c r="C642" i="1" s="1"/>
  <c r="F624" i="1"/>
  <c r="C624" i="1" s="1"/>
  <c r="F586" i="1"/>
  <c r="C586" i="1" s="1"/>
  <c r="F587" i="1"/>
  <c r="C587" i="1" s="1"/>
  <c r="F588" i="1"/>
  <c r="C588" i="1" s="1"/>
  <c r="F589" i="1"/>
  <c r="C589" i="1" s="1"/>
  <c r="F590" i="1"/>
  <c r="C590" i="1" s="1"/>
  <c r="F591" i="1"/>
  <c r="C591" i="1" s="1"/>
  <c r="F592" i="1"/>
  <c r="C592" i="1" s="1"/>
  <c r="F593" i="1"/>
  <c r="C593" i="1" s="1"/>
  <c r="F594" i="1"/>
  <c r="C594" i="1" s="1"/>
  <c r="F595" i="1"/>
  <c r="C595" i="1" s="1"/>
  <c r="F596" i="1"/>
  <c r="C596" i="1" s="1"/>
  <c r="F597" i="1"/>
  <c r="C597" i="1" s="1"/>
  <c r="F598" i="1"/>
  <c r="C598" i="1" s="1"/>
  <c r="F599" i="1"/>
  <c r="C599" i="1" s="1"/>
  <c r="F600" i="1"/>
  <c r="C600" i="1" s="1"/>
  <c r="F601" i="1"/>
  <c r="C601" i="1" s="1"/>
  <c r="F602" i="1"/>
  <c r="C602" i="1" s="1"/>
  <c r="F603" i="1"/>
  <c r="C603" i="1" s="1"/>
  <c r="F604" i="1"/>
  <c r="C604" i="1" s="1"/>
  <c r="F605" i="1"/>
  <c r="C605" i="1" s="1"/>
  <c r="F606" i="1"/>
  <c r="C606" i="1" s="1"/>
  <c r="F607" i="1"/>
  <c r="C607" i="1" s="1"/>
  <c r="F608" i="1"/>
  <c r="C608" i="1" s="1"/>
  <c r="F609" i="1"/>
  <c r="C609" i="1" s="1"/>
  <c r="F610" i="1"/>
  <c r="C610" i="1" s="1"/>
  <c r="F611" i="1"/>
  <c r="C611" i="1" s="1"/>
  <c r="F612" i="1"/>
  <c r="C612" i="1" s="1"/>
  <c r="F613" i="1"/>
  <c r="C613" i="1" s="1"/>
  <c r="F614" i="1"/>
  <c r="C614" i="1" s="1"/>
  <c r="F615" i="1"/>
  <c r="C615" i="1" s="1"/>
  <c r="F616" i="1"/>
  <c r="C616" i="1" s="1"/>
  <c r="F617" i="1"/>
  <c r="C617" i="1" s="1"/>
  <c r="F618" i="1"/>
  <c r="C618" i="1" s="1"/>
  <c r="F619" i="1"/>
  <c r="C619" i="1" s="1"/>
  <c r="F620" i="1"/>
  <c r="C620" i="1" s="1"/>
  <c r="F621" i="1"/>
  <c r="C621" i="1" s="1"/>
  <c r="F585" i="1"/>
  <c r="C585" i="1" s="1"/>
  <c r="F566" i="1"/>
  <c r="F567" i="1"/>
  <c r="C567" i="1" s="1"/>
  <c r="F568" i="1"/>
  <c r="C568" i="1" s="1"/>
  <c r="F569" i="1"/>
  <c r="C569" i="1" s="1"/>
  <c r="F570" i="1"/>
  <c r="C570" i="1" s="1"/>
  <c r="F571" i="1"/>
  <c r="C571" i="1" s="1"/>
  <c r="F572" i="1"/>
  <c r="C572" i="1" s="1"/>
  <c r="F573" i="1"/>
  <c r="C573" i="1" s="1"/>
  <c r="F574" i="1"/>
  <c r="C574" i="1" s="1"/>
  <c r="F575" i="1"/>
  <c r="C575" i="1" s="1"/>
  <c r="F576" i="1"/>
  <c r="C576" i="1" s="1"/>
  <c r="F577" i="1"/>
  <c r="C577" i="1" s="1"/>
  <c r="F578" i="1"/>
  <c r="C578" i="1" s="1"/>
  <c r="F579" i="1"/>
  <c r="C579" i="1" s="1"/>
  <c r="F580" i="1"/>
  <c r="C580" i="1" s="1"/>
  <c r="F581" i="1"/>
  <c r="C581" i="1" s="1"/>
  <c r="F582" i="1"/>
  <c r="C582" i="1" s="1"/>
  <c r="C551" i="1"/>
  <c r="F545" i="1"/>
  <c r="C545" i="1" s="1"/>
  <c r="F546" i="1"/>
  <c r="C546" i="1" s="1"/>
  <c r="F547" i="1"/>
  <c r="C547" i="1" s="1"/>
  <c r="F548" i="1"/>
  <c r="C548" i="1" s="1"/>
  <c r="F549" i="1"/>
  <c r="C549" i="1" s="1"/>
  <c r="F550" i="1"/>
  <c r="C550" i="1" s="1"/>
  <c r="F551" i="1"/>
  <c r="F552" i="1"/>
  <c r="C552" i="1" s="1"/>
  <c r="F553" i="1"/>
  <c r="C553" i="1" s="1"/>
  <c r="F554" i="1"/>
  <c r="C554" i="1" s="1"/>
  <c r="F555" i="1"/>
  <c r="C555" i="1" s="1"/>
  <c r="F556" i="1"/>
  <c r="C556" i="1" s="1"/>
  <c r="F557" i="1"/>
  <c r="C557" i="1" s="1"/>
  <c r="F558" i="1"/>
  <c r="C558" i="1" s="1"/>
  <c r="F559" i="1"/>
  <c r="C559" i="1" s="1"/>
  <c r="F560" i="1"/>
  <c r="C560" i="1" s="1"/>
  <c r="F561" i="1"/>
  <c r="C561" i="1" s="1"/>
  <c r="F562" i="1"/>
  <c r="C562" i="1" s="1"/>
  <c r="F563" i="1"/>
  <c r="C563" i="1" s="1"/>
  <c r="F544" i="1"/>
  <c r="C544" i="1" s="1"/>
  <c r="F525" i="1"/>
  <c r="C525" i="1" s="1"/>
  <c r="F526" i="1"/>
  <c r="C526" i="1" s="1"/>
  <c r="F527" i="1"/>
  <c r="C527" i="1" s="1"/>
  <c r="F528" i="1"/>
  <c r="C528" i="1" s="1"/>
  <c r="F529" i="1"/>
  <c r="C529" i="1" s="1"/>
  <c r="F530" i="1"/>
  <c r="C530" i="1" s="1"/>
  <c r="F531" i="1"/>
  <c r="C531" i="1" s="1"/>
  <c r="F532" i="1"/>
  <c r="C532" i="1" s="1"/>
  <c r="F533" i="1"/>
  <c r="C533" i="1" s="1"/>
  <c r="F534" i="1"/>
  <c r="C534" i="1" s="1"/>
  <c r="F535" i="1"/>
  <c r="C535" i="1" s="1"/>
  <c r="F536" i="1"/>
  <c r="C536" i="1" s="1"/>
  <c r="F537" i="1"/>
  <c r="C537" i="1" s="1"/>
  <c r="F538" i="1"/>
  <c r="C538" i="1" s="1"/>
  <c r="F539" i="1"/>
  <c r="C539" i="1" s="1"/>
  <c r="F540" i="1"/>
  <c r="C540" i="1" s="1"/>
  <c r="F541" i="1"/>
  <c r="C541" i="1" s="1"/>
  <c r="F524" i="1"/>
  <c r="F492" i="1"/>
  <c r="C492" i="1" s="1"/>
  <c r="F493" i="1"/>
  <c r="C493" i="1" s="1"/>
  <c r="F494" i="1"/>
  <c r="F495" i="1"/>
  <c r="C495" i="1" s="1"/>
  <c r="F496" i="1"/>
  <c r="C496" i="1" s="1"/>
  <c r="F497" i="1"/>
  <c r="C497" i="1" s="1"/>
  <c r="F498" i="1"/>
  <c r="C498" i="1" s="1"/>
  <c r="F499" i="1"/>
  <c r="C499" i="1" s="1"/>
  <c r="F500" i="1"/>
  <c r="C500" i="1" s="1"/>
  <c r="F501" i="1"/>
  <c r="C501" i="1" s="1"/>
  <c r="F502" i="1"/>
  <c r="C502" i="1" s="1"/>
  <c r="F503" i="1"/>
  <c r="C503" i="1" s="1"/>
  <c r="F504" i="1"/>
  <c r="C504" i="1" s="1"/>
  <c r="F505" i="1"/>
  <c r="C505" i="1" s="1"/>
  <c r="F506" i="1"/>
  <c r="C506" i="1" s="1"/>
  <c r="F507" i="1"/>
  <c r="C507" i="1" s="1"/>
  <c r="F508" i="1"/>
  <c r="C508" i="1" s="1"/>
  <c r="F509" i="1"/>
  <c r="C509" i="1" s="1"/>
  <c r="F510" i="1"/>
  <c r="C510" i="1" s="1"/>
  <c r="F511" i="1"/>
  <c r="C511" i="1" s="1"/>
  <c r="F512" i="1"/>
  <c r="C512" i="1" s="1"/>
  <c r="F513" i="1"/>
  <c r="C513" i="1" s="1"/>
  <c r="F514" i="1"/>
  <c r="C514" i="1" s="1"/>
  <c r="F515" i="1"/>
  <c r="C515" i="1" s="1"/>
  <c r="F516" i="1"/>
  <c r="C516" i="1" s="1"/>
  <c r="F517" i="1"/>
  <c r="C517" i="1" s="1"/>
  <c r="F518" i="1"/>
  <c r="C518" i="1" s="1"/>
  <c r="F519" i="1"/>
  <c r="C519" i="1" s="1"/>
  <c r="F520" i="1"/>
  <c r="C520" i="1" s="1"/>
  <c r="F521" i="1"/>
  <c r="C521" i="1" s="1"/>
  <c r="F491" i="1"/>
  <c r="C491" i="1" s="1"/>
  <c r="F456" i="1"/>
  <c r="C456" i="1" s="1"/>
  <c r="F457" i="1"/>
  <c r="C457" i="1" s="1"/>
  <c r="F458" i="1"/>
  <c r="C458" i="1" s="1"/>
  <c r="F459" i="1"/>
  <c r="C459" i="1" s="1"/>
  <c r="F460" i="1"/>
  <c r="C460" i="1" s="1"/>
  <c r="F461" i="1"/>
  <c r="C461" i="1" s="1"/>
  <c r="F462" i="1"/>
  <c r="C462" i="1" s="1"/>
  <c r="F463" i="1"/>
  <c r="C463" i="1" s="1"/>
  <c r="F464" i="1"/>
  <c r="C464" i="1" s="1"/>
  <c r="F465" i="1"/>
  <c r="C465" i="1" s="1"/>
  <c r="F466" i="1"/>
  <c r="C466" i="1" s="1"/>
  <c r="F467" i="1"/>
  <c r="C467" i="1" s="1"/>
  <c r="F468" i="1"/>
  <c r="C468" i="1" s="1"/>
  <c r="F469" i="1"/>
  <c r="C469" i="1" s="1"/>
  <c r="F470" i="1"/>
  <c r="C470" i="1" s="1"/>
  <c r="F471" i="1"/>
  <c r="C471" i="1" s="1"/>
  <c r="F472" i="1"/>
  <c r="C472" i="1" s="1"/>
  <c r="F473" i="1"/>
  <c r="C473" i="1" s="1"/>
  <c r="F474" i="1"/>
  <c r="C474" i="1" s="1"/>
  <c r="F475" i="1"/>
  <c r="C475" i="1" s="1"/>
  <c r="F476" i="1"/>
  <c r="C476" i="1" s="1"/>
  <c r="F477" i="1"/>
  <c r="C477" i="1" s="1"/>
  <c r="F478" i="1"/>
  <c r="C478" i="1" s="1"/>
  <c r="F479" i="1"/>
  <c r="C479" i="1" s="1"/>
  <c r="F480" i="1"/>
  <c r="C480" i="1" s="1"/>
  <c r="F481" i="1"/>
  <c r="C481" i="1" s="1"/>
  <c r="F482" i="1"/>
  <c r="C482" i="1" s="1"/>
  <c r="F483" i="1"/>
  <c r="C483" i="1" s="1"/>
  <c r="F484" i="1"/>
  <c r="C484" i="1" s="1"/>
  <c r="F485" i="1"/>
  <c r="C485" i="1" s="1"/>
  <c r="F486" i="1"/>
  <c r="C486" i="1" s="1"/>
  <c r="F487" i="1"/>
  <c r="C487" i="1" s="1"/>
  <c r="F488" i="1"/>
  <c r="C488" i="1" s="1"/>
  <c r="F431" i="1"/>
  <c r="C431" i="1" s="1"/>
  <c r="F432" i="1"/>
  <c r="C432" i="1" s="1"/>
  <c r="F433" i="1"/>
  <c r="C433" i="1" s="1"/>
  <c r="F434" i="1"/>
  <c r="C434" i="1" s="1"/>
  <c r="F435" i="1"/>
  <c r="C435" i="1" s="1"/>
  <c r="F436" i="1"/>
  <c r="C436" i="1" s="1"/>
  <c r="F437" i="1"/>
  <c r="C437" i="1" s="1"/>
  <c r="F438" i="1"/>
  <c r="C438" i="1" s="1"/>
  <c r="F439" i="1"/>
  <c r="C439" i="1" s="1"/>
  <c r="F440" i="1"/>
  <c r="C440" i="1" s="1"/>
  <c r="F441" i="1"/>
  <c r="C441" i="1" s="1"/>
  <c r="F442" i="1"/>
  <c r="C442" i="1" s="1"/>
  <c r="F443" i="1"/>
  <c r="C443" i="1" s="1"/>
  <c r="F444" i="1"/>
  <c r="C444" i="1" s="1"/>
  <c r="F445" i="1"/>
  <c r="C445" i="1" s="1"/>
  <c r="F446" i="1"/>
  <c r="C446" i="1" s="1"/>
  <c r="F447" i="1"/>
  <c r="C447" i="1" s="1"/>
  <c r="F448" i="1"/>
  <c r="C448" i="1" s="1"/>
  <c r="F449" i="1"/>
  <c r="C449" i="1" s="1"/>
  <c r="F450" i="1"/>
  <c r="C450" i="1" s="1"/>
  <c r="F451" i="1"/>
  <c r="C451" i="1" s="1"/>
  <c r="F452" i="1"/>
  <c r="C452" i="1" s="1"/>
  <c r="F453" i="1"/>
  <c r="C453" i="1" s="1"/>
  <c r="F430" i="1"/>
  <c r="F400" i="1"/>
  <c r="C400" i="1" s="1"/>
  <c r="F401" i="1"/>
  <c r="C401" i="1" s="1"/>
  <c r="F402" i="1"/>
  <c r="F403" i="1"/>
  <c r="C403" i="1" s="1"/>
  <c r="F404" i="1"/>
  <c r="C404" i="1" s="1"/>
  <c r="F405" i="1"/>
  <c r="C405" i="1" s="1"/>
  <c r="F406" i="1"/>
  <c r="C406" i="1" s="1"/>
  <c r="F407" i="1"/>
  <c r="C407" i="1" s="1"/>
  <c r="F408" i="1"/>
  <c r="C408" i="1" s="1"/>
  <c r="F409" i="1"/>
  <c r="C409" i="1" s="1"/>
  <c r="F410" i="1"/>
  <c r="C410" i="1" s="1"/>
  <c r="F411" i="1"/>
  <c r="C411" i="1" s="1"/>
  <c r="F412" i="1"/>
  <c r="C412" i="1" s="1"/>
  <c r="F413" i="1"/>
  <c r="C413" i="1" s="1"/>
  <c r="F414" i="1"/>
  <c r="C414" i="1" s="1"/>
  <c r="F415" i="1"/>
  <c r="C415" i="1" s="1"/>
  <c r="F416" i="1"/>
  <c r="C416" i="1" s="1"/>
  <c r="F417" i="1"/>
  <c r="C417" i="1" s="1"/>
  <c r="F418" i="1"/>
  <c r="C418" i="1" s="1"/>
  <c r="F419" i="1"/>
  <c r="C419" i="1" s="1"/>
  <c r="F420" i="1"/>
  <c r="C420" i="1" s="1"/>
  <c r="F421" i="1"/>
  <c r="C421" i="1" s="1"/>
  <c r="F422" i="1"/>
  <c r="C422" i="1" s="1"/>
  <c r="F423" i="1"/>
  <c r="C423" i="1" s="1"/>
  <c r="F424" i="1"/>
  <c r="C424" i="1" s="1"/>
  <c r="F425" i="1"/>
  <c r="C425" i="1" s="1"/>
  <c r="F426" i="1"/>
  <c r="C426" i="1" s="1"/>
  <c r="F427" i="1"/>
  <c r="C427" i="1" s="1"/>
  <c r="F399" i="1"/>
  <c r="C399" i="1" s="1"/>
  <c r="F357" i="1"/>
  <c r="C357" i="1" s="1"/>
  <c r="S356" i="1"/>
  <c r="O356" i="1"/>
  <c r="F358" i="1"/>
  <c r="F359" i="1"/>
  <c r="C359" i="1" s="1"/>
  <c r="F360" i="1"/>
  <c r="C360" i="1" s="1"/>
  <c r="F361" i="1"/>
  <c r="C361" i="1" s="1"/>
  <c r="F362" i="1"/>
  <c r="C362" i="1" s="1"/>
  <c r="F363" i="1"/>
  <c r="C363" i="1" s="1"/>
  <c r="F364" i="1"/>
  <c r="C364" i="1" s="1"/>
  <c r="F365" i="1"/>
  <c r="C365" i="1" s="1"/>
  <c r="F366" i="1"/>
  <c r="C366" i="1" s="1"/>
  <c r="F367" i="1"/>
  <c r="C367" i="1" s="1"/>
  <c r="F368" i="1"/>
  <c r="C368" i="1" s="1"/>
  <c r="F369" i="1"/>
  <c r="C369" i="1" s="1"/>
  <c r="F370" i="1"/>
  <c r="C370" i="1" s="1"/>
  <c r="F371" i="1"/>
  <c r="C371" i="1" s="1"/>
  <c r="F372" i="1"/>
  <c r="C372" i="1" s="1"/>
  <c r="F373" i="1"/>
  <c r="C373" i="1" s="1"/>
  <c r="F374" i="1"/>
  <c r="C374" i="1" s="1"/>
  <c r="F375" i="1"/>
  <c r="C375" i="1" s="1"/>
  <c r="F376" i="1"/>
  <c r="C376" i="1" s="1"/>
  <c r="F377" i="1"/>
  <c r="C377" i="1" s="1"/>
  <c r="F378" i="1"/>
  <c r="C378" i="1" s="1"/>
  <c r="F379" i="1"/>
  <c r="C379" i="1" s="1"/>
  <c r="F328" i="1"/>
  <c r="C328" i="1" s="1"/>
  <c r="F329" i="1"/>
  <c r="C329" i="1" s="1"/>
  <c r="F330" i="1"/>
  <c r="C330" i="1" s="1"/>
  <c r="F331" i="1"/>
  <c r="C331" i="1" s="1"/>
  <c r="F332" i="1"/>
  <c r="C332" i="1" s="1"/>
  <c r="F333" i="1"/>
  <c r="C333" i="1" s="1"/>
  <c r="F334" i="1"/>
  <c r="C334" i="1" s="1"/>
  <c r="F335" i="1"/>
  <c r="C335" i="1" s="1"/>
  <c r="F336" i="1"/>
  <c r="C336" i="1" s="1"/>
  <c r="F337" i="1"/>
  <c r="C337" i="1" s="1"/>
  <c r="F338" i="1"/>
  <c r="C338" i="1" s="1"/>
  <c r="F339" i="1"/>
  <c r="C339" i="1" s="1"/>
  <c r="F340" i="1"/>
  <c r="C340" i="1" s="1"/>
  <c r="F341" i="1"/>
  <c r="C341" i="1" s="1"/>
  <c r="F342" i="1"/>
  <c r="C342" i="1" s="1"/>
  <c r="F343" i="1"/>
  <c r="C343" i="1" s="1"/>
  <c r="F344" i="1"/>
  <c r="C344" i="1" s="1"/>
  <c r="F345" i="1"/>
  <c r="C345" i="1" s="1"/>
  <c r="F346" i="1"/>
  <c r="C346" i="1" s="1"/>
  <c r="F347" i="1"/>
  <c r="C347" i="1" s="1"/>
  <c r="F348" i="1"/>
  <c r="C348" i="1" s="1"/>
  <c r="F349" i="1"/>
  <c r="C349" i="1" s="1"/>
  <c r="F350" i="1"/>
  <c r="C350" i="1" s="1"/>
  <c r="F351" i="1"/>
  <c r="C351" i="1" s="1"/>
  <c r="F352" i="1"/>
  <c r="C352" i="1" s="1"/>
  <c r="F353" i="1"/>
  <c r="C353" i="1" s="1"/>
  <c r="F354" i="1"/>
  <c r="C354" i="1" s="1"/>
  <c r="F327" i="1"/>
  <c r="C327" i="1" s="1"/>
  <c r="F309" i="1"/>
  <c r="F310" i="1"/>
  <c r="C310" i="1" s="1"/>
  <c r="F311" i="1"/>
  <c r="C311" i="1" s="1"/>
  <c r="F312" i="1"/>
  <c r="C312" i="1" s="1"/>
  <c r="F313" i="1"/>
  <c r="C313" i="1" s="1"/>
  <c r="F314" i="1"/>
  <c r="C314" i="1" s="1"/>
  <c r="F315" i="1"/>
  <c r="C315" i="1" s="1"/>
  <c r="F316" i="1"/>
  <c r="C316" i="1" s="1"/>
  <c r="F317" i="1"/>
  <c r="C317" i="1" s="1"/>
  <c r="F318" i="1"/>
  <c r="C318" i="1" s="1"/>
  <c r="F319" i="1"/>
  <c r="C319" i="1" s="1"/>
  <c r="F320" i="1"/>
  <c r="C320" i="1" s="1"/>
  <c r="F321" i="1"/>
  <c r="C321" i="1" s="1"/>
  <c r="F322" i="1"/>
  <c r="C322" i="1" s="1"/>
  <c r="F323" i="1"/>
  <c r="C323" i="1" s="1"/>
  <c r="F324" i="1"/>
  <c r="C324" i="1" s="1"/>
  <c r="F308" i="1"/>
  <c r="C308" i="1" s="1"/>
  <c r="F279" i="1"/>
  <c r="C279" i="1" s="1"/>
  <c r="F280" i="1"/>
  <c r="C280" i="1" s="1"/>
  <c r="F281" i="1"/>
  <c r="C281" i="1" s="1"/>
  <c r="F282" i="1"/>
  <c r="C282" i="1" s="1"/>
  <c r="F283" i="1"/>
  <c r="C283" i="1" s="1"/>
  <c r="F284" i="1"/>
  <c r="C284" i="1" s="1"/>
  <c r="F285" i="1"/>
  <c r="C285" i="1" s="1"/>
  <c r="F286" i="1"/>
  <c r="C286" i="1" s="1"/>
  <c r="F287" i="1"/>
  <c r="C287" i="1" s="1"/>
  <c r="F288" i="1"/>
  <c r="C288" i="1" s="1"/>
  <c r="F289" i="1"/>
  <c r="C289" i="1" s="1"/>
  <c r="F290" i="1"/>
  <c r="C290" i="1" s="1"/>
  <c r="F291" i="1"/>
  <c r="C291" i="1" s="1"/>
  <c r="F292" i="1"/>
  <c r="C292" i="1" s="1"/>
  <c r="F293" i="1"/>
  <c r="C293" i="1" s="1"/>
  <c r="F294" i="1"/>
  <c r="C294" i="1" s="1"/>
  <c r="F295" i="1"/>
  <c r="C295" i="1" s="1"/>
  <c r="F296" i="1"/>
  <c r="C296" i="1" s="1"/>
  <c r="F297" i="1"/>
  <c r="C297" i="1" s="1"/>
  <c r="F298" i="1"/>
  <c r="C298" i="1" s="1"/>
  <c r="F299" i="1"/>
  <c r="C299" i="1" s="1"/>
  <c r="F300" i="1"/>
  <c r="C300" i="1" s="1"/>
  <c r="F301" i="1"/>
  <c r="C301" i="1" s="1"/>
  <c r="F302" i="1"/>
  <c r="C302" i="1" s="1"/>
  <c r="F303" i="1"/>
  <c r="C303" i="1" s="1"/>
  <c r="F304" i="1"/>
  <c r="C304" i="1" s="1"/>
  <c r="F305" i="1"/>
  <c r="C305" i="1" s="1"/>
  <c r="F278" i="1"/>
  <c r="C278" i="1" s="1"/>
  <c r="F264" i="1"/>
  <c r="C264" i="1" s="1"/>
  <c r="F265" i="1"/>
  <c r="C265" i="1" s="1"/>
  <c r="F266" i="1"/>
  <c r="C266" i="1" s="1"/>
  <c r="F267" i="1"/>
  <c r="C267" i="1" s="1"/>
  <c r="F268" i="1"/>
  <c r="C268" i="1" s="1"/>
  <c r="F269" i="1"/>
  <c r="C269" i="1" s="1"/>
  <c r="F270" i="1"/>
  <c r="F271" i="1"/>
  <c r="C271" i="1" s="1"/>
  <c r="F272" i="1"/>
  <c r="C272" i="1" s="1"/>
  <c r="F273" i="1"/>
  <c r="C273" i="1" s="1"/>
  <c r="F274" i="1"/>
  <c r="C274" i="1" s="1"/>
  <c r="F275" i="1"/>
  <c r="C275" i="1" s="1"/>
  <c r="F263" i="1"/>
  <c r="C263" i="1" s="1"/>
  <c r="F237" i="1"/>
  <c r="C237" i="1" s="1"/>
  <c r="F238" i="1"/>
  <c r="C238" i="1" s="1"/>
  <c r="F239" i="1"/>
  <c r="F240" i="1"/>
  <c r="C240" i="1" s="1"/>
  <c r="F241" i="1"/>
  <c r="C241" i="1" s="1"/>
  <c r="F242" i="1"/>
  <c r="C242" i="1" s="1"/>
  <c r="F243" i="1"/>
  <c r="C243" i="1" s="1"/>
  <c r="F244" i="1"/>
  <c r="C244" i="1" s="1"/>
  <c r="F245" i="1"/>
  <c r="C245" i="1" s="1"/>
  <c r="F246" i="1"/>
  <c r="C246" i="1" s="1"/>
  <c r="F247" i="1"/>
  <c r="C247" i="1" s="1"/>
  <c r="F248" i="1"/>
  <c r="C248" i="1" s="1"/>
  <c r="F249" i="1"/>
  <c r="C249" i="1" s="1"/>
  <c r="F250" i="1"/>
  <c r="C250" i="1" s="1"/>
  <c r="F251" i="1"/>
  <c r="C251" i="1" s="1"/>
  <c r="F252" i="1"/>
  <c r="C252" i="1" s="1"/>
  <c r="F253" i="1"/>
  <c r="C253" i="1" s="1"/>
  <c r="F254" i="1"/>
  <c r="C254" i="1" s="1"/>
  <c r="F255" i="1"/>
  <c r="C255" i="1" s="1"/>
  <c r="F256" i="1"/>
  <c r="C256" i="1" s="1"/>
  <c r="F257" i="1"/>
  <c r="C257" i="1" s="1"/>
  <c r="F258" i="1"/>
  <c r="C258" i="1" s="1"/>
  <c r="F259" i="1"/>
  <c r="C259" i="1" s="1"/>
  <c r="F260" i="1"/>
  <c r="C260" i="1" s="1"/>
  <c r="F236" i="1"/>
  <c r="C236" i="1" s="1"/>
  <c r="F211" i="1"/>
  <c r="F212" i="1"/>
  <c r="C212" i="1" s="1"/>
  <c r="F213" i="1"/>
  <c r="C213" i="1" s="1"/>
  <c r="F214" i="1"/>
  <c r="C214" i="1" s="1"/>
  <c r="F215" i="1"/>
  <c r="C215" i="1" s="1"/>
  <c r="F216" i="1"/>
  <c r="C216" i="1" s="1"/>
  <c r="F217" i="1"/>
  <c r="C217" i="1" s="1"/>
  <c r="F218" i="1"/>
  <c r="C218" i="1" s="1"/>
  <c r="F219" i="1"/>
  <c r="C219" i="1" s="1"/>
  <c r="F220" i="1"/>
  <c r="C220" i="1" s="1"/>
  <c r="F221" i="1"/>
  <c r="C221" i="1" s="1"/>
  <c r="F222" i="1"/>
  <c r="C222" i="1" s="1"/>
  <c r="F223" i="1"/>
  <c r="C223" i="1" s="1"/>
  <c r="F224" i="1"/>
  <c r="C224" i="1" s="1"/>
  <c r="F225" i="1"/>
  <c r="C225" i="1" s="1"/>
  <c r="F226" i="1"/>
  <c r="C226" i="1" s="1"/>
  <c r="F227" i="1"/>
  <c r="C227" i="1" s="1"/>
  <c r="F228" i="1"/>
  <c r="C228" i="1" s="1"/>
  <c r="F229" i="1"/>
  <c r="C229" i="1" s="1"/>
  <c r="F230" i="1"/>
  <c r="C230" i="1" s="1"/>
  <c r="F231" i="1"/>
  <c r="C231" i="1" s="1"/>
  <c r="F232" i="1"/>
  <c r="C232" i="1" s="1"/>
  <c r="F233" i="1"/>
  <c r="C233" i="1" s="1"/>
  <c r="F210" i="1"/>
  <c r="C210" i="1" s="1"/>
  <c r="F163" i="1"/>
  <c r="C163" i="1" s="1"/>
  <c r="F164" i="1"/>
  <c r="C164" i="1" s="1"/>
  <c r="F165" i="1"/>
  <c r="C165" i="1" s="1"/>
  <c r="F166" i="1"/>
  <c r="C166" i="1" s="1"/>
  <c r="F167" i="1"/>
  <c r="C167" i="1" s="1"/>
  <c r="F168" i="1"/>
  <c r="C168" i="1" s="1"/>
  <c r="F169" i="1"/>
  <c r="C169" i="1" s="1"/>
  <c r="F170" i="1"/>
  <c r="C170" i="1" s="1"/>
  <c r="F171" i="1"/>
  <c r="C171" i="1" s="1"/>
  <c r="F172" i="1"/>
  <c r="C172" i="1" s="1"/>
  <c r="F173" i="1"/>
  <c r="C173" i="1" s="1"/>
  <c r="F174" i="1"/>
  <c r="C174" i="1" s="1"/>
  <c r="F175" i="1"/>
  <c r="C175" i="1" s="1"/>
  <c r="F176" i="1"/>
  <c r="C176" i="1" s="1"/>
  <c r="F177" i="1"/>
  <c r="C177" i="1" s="1"/>
  <c r="F178" i="1"/>
  <c r="C178" i="1" s="1"/>
  <c r="F179" i="1"/>
  <c r="C179" i="1" s="1"/>
  <c r="F180" i="1"/>
  <c r="C180" i="1" s="1"/>
  <c r="F181" i="1"/>
  <c r="C181" i="1" s="1"/>
  <c r="F182" i="1"/>
  <c r="C182" i="1" s="1"/>
  <c r="F183" i="1"/>
  <c r="C183" i="1" s="1"/>
  <c r="F184" i="1"/>
  <c r="C184" i="1" s="1"/>
  <c r="F185" i="1"/>
  <c r="C185" i="1" s="1"/>
  <c r="F186" i="1"/>
  <c r="C186" i="1" s="1"/>
  <c r="F187" i="1"/>
  <c r="C187" i="1" s="1"/>
  <c r="F188" i="1"/>
  <c r="C188" i="1" s="1"/>
  <c r="F189" i="1"/>
  <c r="C189" i="1" s="1"/>
  <c r="F190" i="1"/>
  <c r="C190" i="1" s="1"/>
  <c r="F191" i="1"/>
  <c r="C191" i="1" s="1"/>
  <c r="F192" i="1"/>
  <c r="C192" i="1" s="1"/>
  <c r="F193" i="1"/>
  <c r="C193" i="1" s="1"/>
  <c r="F194" i="1"/>
  <c r="C194" i="1" s="1"/>
  <c r="F195" i="1"/>
  <c r="C195" i="1" s="1"/>
  <c r="F196" i="1"/>
  <c r="C196" i="1" s="1"/>
  <c r="F197" i="1"/>
  <c r="C197" i="1" s="1"/>
  <c r="F198" i="1"/>
  <c r="C198" i="1" s="1"/>
  <c r="F199" i="1"/>
  <c r="C199" i="1" s="1"/>
  <c r="F200" i="1"/>
  <c r="C200" i="1" s="1"/>
  <c r="F201" i="1"/>
  <c r="C201" i="1" s="1"/>
  <c r="F202" i="1"/>
  <c r="C202" i="1" s="1"/>
  <c r="F203" i="1"/>
  <c r="C203" i="1" s="1"/>
  <c r="F204" i="1"/>
  <c r="C204" i="1" s="1"/>
  <c r="F205" i="1"/>
  <c r="C205" i="1" s="1"/>
  <c r="F206" i="1"/>
  <c r="C206" i="1" s="1"/>
  <c r="F207" i="1"/>
  <c r="C207" i="1" s="1"/>
  <c r="F162" i="1"/>
  <c r="C162" i="1" s="1"/>
  <c r="F144" i="1"/>
  <c r="C144" i="1" s="1"/>
  <c r="F145" i="1"/>
  <c r="C145" i="1" s="1"/>
  <c r="F146" i="1"/>
  <c r="C146" i="1" s="1"/>
  <c r="F147" i="1"/>
  <c r="C147" i="1" s="1"/>
  <c r="F148" i="1"/>
  <c r="C148" i="1" s="1"/>
  <c r="F149" i="1"/>
  <c r="C149" i="1" s="1"/>
  <c r="F150" i="1"/>
  <c r="C150" i="1" s="1"/>
  <c r="F151" i="1"/>
  <c r="C151" i="1" s="1"/>
  <c r="F152" i="1"/>
  <c r="C152" i="1" s="1"/>
  <c r="F153" i="1"/>
  <c r="C153" i="1" s="1"/>
  <c r="F154" i="1"/>
  <c r="C154" i="1" s="1"/>
  <c r="F155" i="1"/>
  <c r="C155" i="1" s="1"/>
  <c r="F156" i="1"/>
  <c r="C156" i="1" s="1"/>
  <c r="F157" i="1"/>
  <c r="C157" i="1" s="1"/>
  <c r="F158" i="1"/>
  <c r="C158" i="1" s="1"/>
  <c r="F159" i="1"/>
  <c r="C159" i="1" s="1"/>
  <c r="F143" i="1"/>
  <c r="C143" i="1" s="1"/>
  <c r="F113" i="1"/>
  <c r="C113" i="1" s="1"/>
  <c r="F114" i="1"/>
  <c r="C114" i="1" s="1"/>
  <c r="F115" i="1"/>
  <c r="C115" i="1" s="1"/>
  <c r="F116" i="1"/>
  <c r="C116" i="1" s="1"/>
  <c r="F117" i="1"/>
  <c r="C117" i="1" s="1"/>
  <c r="F118" i="1"/>
  <c r="C118" i="1" s="1"/>
  <c r="F119" i="1"/>
  <c r="C119" i="1" s="1"/>
  <c r="F120" i="1"/>
  <c r="C120" i="1" s="1"/>
  <c r="F121" i="1"/>
  <c r="C121" i="1" s="1"/>
  <c r="F122" i="1"/>
  <c r="C122" i="1" s="1"/>
  <c r="F123" i="1"/>
  <c r="C123" i="1" s="1"/>
  <c r="F124" i="1"/>
  <c r="C124" i="1" s="1"/>
  <c r="F125" i="1"/>
  <c r="C125" i="1" s="1"/>
  <c r="F126" i="1"/>
  <c r="C126" i="1" s="1"/>
  <c r="F127" i="1"/>
  <c r="C127" i="1" s="1"/>
  <c r="F128" i="1"/>
  <c r="C128" i="1" s="1"/>
  <c r="F129" i="1"/>
  <c r="C129" i="1" s="1"/>
  <c r="F130" i="1"/>
  <c r="C130" i="1" s="1"/>
  <c r="F131" i="1"/>
  <c r="C131" i="1" s="1"/>
  <c r="F132" i="1"/>
  <c r="C132" i="1" s="1"/>
  <c r="F133" i="1"/>
  <c r="C133" i="1" s="1"/>
  <c r="F134" i="1"/>
  <c r="C134" i="1" s="1"/>
  <c r="F135" i="1"/>
  <c r="C135" i="1" s="1"/>
  <c r="F136" i="1"/>
  <c r="C136" i="1" s="1"/>
  <c r="F137" i="1"/>
  <c r="C137" i="1" s="1"/>
  <c r="F138" i="1"/>
  <c r="C138" i="1" s="1"/>
  <c r="F139" i="1"/>
  <c r="C139" i="1" s="1"/>
  <c r="F140" i="1"/>
  <c r="C140" i="1" s="1"/>
  <c r="F112" i="1"/>
  <c r="C112" i="1" s="1"/>
  <c r="F93" i="1"/>
  <c r="C93" i="1" s="1"/>
  <c r="C85" i="1"/>
  <c r="C87" i="1"/>
  <c r="C88" i="1"/>
  <c r="C89" i="1"/>
  <c r="C90" i="1"/>
  <c r="C91" i="1"/>
  <c r="C92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84" i="1"/>
  <c r="C58" i="1"/>
  <c r="C59" i="1"/>
  <c r="C60" i="1"/>
  <c r="C61" i="1"/>
  <c r="C62" i="1"/>
  <c r="C63" i="1"/>
  <c r="C64" i="1"/>
  <c r="C66" i="1"/>
  <c r="C67" i="1"/>
  <c r="C68" i="1"/>
  <c r="C69" i="1"/>
  <c r="C71" i="1"/>
  <c r="C72" i="1"/>
  <c r="C73" i="1"/>
  <c r="C74" i="1"/>
  <c r="C76" i="1"/>
  <c r="C77" i="1"/>
  <c r="C78" i="1"/>
  <c r="C79" i="1"/>
  <c r="C57" i="1"/>
  <c r="C50" i="1"/>
  <c r="C53" i="1"/>
  <c r="C54" i="1"/>
  <c r="C49" i="1"/>
  <c r="C23" i="1"/>
  <c r="C24" i="1"/>
  <c r="C25" i="1"/>
  <c r="C26" i="1"/>
  <c r="C27" i="1"/>
  <c r="C28" i="1"/>
  <c r="C29" i="1"/>
  <c r="C30" i="1"/>
  <c r="C31" i="1"/>
  <c r="C32" i="1"/>
  <c r="C34" i="1"/>
  <c r="C35" i="1"/>
  <c r="C37" i="1"/>
  <c r="C38" i="1"/>
  <c r="C39" i="1"/>
  <c r="C40" i="1"/>
  <c r="C41" i="1"/>
  <c r="C42" i="1"/>
  <c r="C43" i="1"/>
  <c r="C45" i="1"/>
  <c r="C22" i="1"/>
  <c r="C14" i="1"/>
  <c r="C15" i="1"/>
  <c r="C16" i="1"/>
  <c r="C13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49" i="1"/>
  <c r="D738" i="1"/>
  <c r="D739" i="1"/>
  <c r="D740" i="1"/>
  <c r="D741" i="1"/>
  <c r="D742" i="1"/>
  <c r="D743" i="1"/>
  <c r="D744" i="1"/>
  <c r="D745" i="1"/>
  <c r="D746" i="1"/>
  <c r="D737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11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694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69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46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24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585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66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4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24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491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56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30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399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5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27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0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278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63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36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10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162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43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02" i="1"/>
  <c r="F736" i="1" l="1"/>
  <c r="C161" i="1"/>
  <c r="F209" i="1"/>
  <c r="F429" i="1"/>
  <c r="C430" i="1"/>
  <c r="C429" i="1" s="1"/>
  <c r="F584" i="1"/>
  <c r="C710" i="1"/>
  <c r="F523" i="1"/>
  <c r="C524" i="1"/>
  <c r="C523" i="1" s="1"/>
  <c r="C566" i="1"/>
  <c r="C565" i="1" s="1"/>
  <c r="F565" i="1"/>
  <c r="C748" i="1"/>
  <c r="C543" i="1"/>
  <c r="C584" i="1"/>
  <c r="C309" i="1"/>
  <c r="C307" i="1" s="1"/>
  <c r="F307" i="1"/>
  <c r="F645" i="1"/>
  <c r="F668" i="1"/>
  <c r="F356" i="1"/>
  <c r="F693" i="1"/>
  <c r="C693" i="1"/>
  <c r="F398" i="1"/>
  <c r="C402" i="1"/>
  <c r="C398" i="1" s="1"/>
  <c r="C455" i="1"/>
  <c r="C736" i="1"/>
  <c r="C623" i="1"/>
  <c r="C270" i="1"/>
  <c r="C262" i="1" s="1"/>
  <c r="F262" i="1"/>
  <c r="F326" i="1"/>
  <c r="C326" i="1"/>
  <c r="F235" i="1"/>
  <c r="C239" i="1"/>
  <c r="C235" i="1" s="1"/>
  <c r="C211" i="1"/>
  <c r="C209" i="1" s="1"/>
  <c r="F710" i="1"/>
  <c r="F490" i="1"/>
  <c r="C494" i="1"/>
  <c r="C490" i="1" s="1"/>
  <c r="C277" i="1"/>
  <c r="C670" i="1"/>
  <c r="C668" i="1" s="1"/>
  <c r="C358" i="1"/>
  <c r="C356" i="1" s="1"/>
  <c r="F623" i="1"/>
  <c r="F455" i="1"/>
  <c r="F543" i="1"/>
  <c r="C649" i="1"/>
  <c r="C645" i="1" s="1"/>
  <c r="F277" i="1"/>
  <c r="G86" i="1"/>
  <c r="F86" i="1"/>
  <c r="C86" i="1" s="1"/>
  <c r="C83" i="1" s="1"/>
  <c r="D84" i="1"/>
  <c r="D85" i="1"/>
  <c r="D86" i="1"/>
  <c r="D89" i="1"/>
  <c r="D93" i="1"/>
  <c r="D95" i="1"/>
  <c r="D96" i="1"/>
  <c r="D98" i="1"/>
  <c r="D100" i="1"/>
  <c r="T56" i="1"/>
  <c r="S56" i="1"/>
  <c r="F81" i="1"/>
  <c r="C81" i="1" s="1"/>
  <c r="G65" i="1"/>
  <c r="G70" i="1"/>
  <c r="G75" i="1"/>
  <c r="G80" i="1"/>
  <c r="G81" i="1"/>
  <c r="F65" i="1"/>
  <c r="C65" i="1" s="1"/>
  <c r="F70" i="1"/>
  <c r="C70" i="1" s="1"/>
  <c r="F75" i="1"/>
  <c r="C75" i="1" s="1"/>
  <c r="F80" i="1"/>
  <c r="C80" i="1" s="1"/>
  <c r="D57" i="1"/>
  <c r="D58" i="1"/>
  <c r="D62" i="1"/>
  <c r="D65" i="1"/>
  <c r="D66" i="1"/>
  <c r="D68" i="1"/>
  <c r="D70" i="1"/>
  <c r="D75" i="1"/>
  <c r="D76" i="1"/>
  <c r="D77" i="1"/>
  <c r="D78" i="1"/>
  <c r="D79" i="1"/>
  <c r="D80" i="1"/>
  <c r="D81" i="1"/>
  <c r="G52" i="1"/>
  <c r="F52" i="1"/>
  <c r="C52" i="1" s="1"/>
  <c r="D50" i="1"/>
  <c r="D51" i="1"/>
  <c r="D52" i="1"/>
  <c r="D53" i="1"/>
  <c r="D54" i="1"/>
  <c r="G44" i="1"/>
  <c r="G36" i="1"/>
  <c r="G33" i="1"/>
  <c r="E30" i="1"/>
  <c r="G17" i="1"/>
  <c r="G18" i="1"/>
  <c r="G19" i="1"/>
  <c r="F17" i="1"/>
  <c r="C17" i="1" s="1"/>
  <c r="F18" i="1"/>
  <c r="C18" i="1" s="1"/>
  <c r="F19" i="1"/>
  <c r="C19" i="1" s="1"/>
  <c r="D14" i="1"/>
  <c r="D17" i="1"/>
  <c r="D18" i="1"/>
  <c r="D19" i="1"/>
  <c r="D24" i="1"/>
  <c r="D29" i="1"/>
  <c r="D30" i="1"/>
  <c r="D33" i="1"/>
  <c r="D36" i="1"/>
  <c r="D37" i="1"/>
  <c r="D40" i="1"/>
  <c r="D41" i="1"/>
  <c r="D44" i="1"/>
  <c r="F33" i="1"/>
  <c r="C33" i="1" s="1"/>
  <c r="F36" i="1"/>
  <c r="C36" i="1" s="1"/>
  <c r="F44" i="1"/>
  <c r="C44" i="1" s="1"/>
  <c r="C21" i="1" l="1"/>
  <c r="C48" i="1"/>
  <c r="C56" i="1"/>
  <c r="C12" i="1"/>
  <c r="D381" i="1"/>
  <c r="AE21" i="1"/>
  <c r="AF109" i="1"/>
  <c r="AE109" i="1"/>
  <c r="AF83" i="1"/>
  <c r="AE83" i="1"/>
  <c r="AF56" i="1"/>
  <c r="AE56" i="1"/>
  <c r="AF48" i="1"/>
  <c r="AE48" i="1"/>
  <c r="AF12" i="1"/>
  <c r="AE12" i="1"/>
  <c r="AF25" i="1"/>
  <c r="AF21" i="1" s="1"/>
  <c r="AE11" i="1" l="1"/>
  <c r="AF11" i="1"/>
  <c r="L748" i="1" l="1"/>
  <c r="G748" i="1" s="1"/>
  <c r="V324" i="1"/>
  <c r="J324" i="1"/>
  <c r="V323" i="1"/>
  <c r="J323" i="1"/>
  <c r="V322" i="1"/>
  <c r="J322" i="1"/>
  <c r="V321" i="1"/>
  <c r="J321" i="1"/>
  <c r="V320" i="1"/>
  <c r="J320" i="1"/>
  <c r="V319" i="1"/>
  <c r="J319" i="1"/>
  <c r="V318" i="1"/>
  <c r="J318" i="1"/>
  <c r="V317" i="1"/>
  <c r="J317" i="1"/>
  <c r="V316" i="1"/>
  <c r="J316" i="1"/>
  <c r="V315" i="1"/>
  <c r="J315" i="1"/>
  <c r="V314" i="1"/>
  <c r="J314" i="1"/>
  <c r="V313" i="1"/>
  <c r="J313" i="1"/>
  <c r="V312" i="1"/>
  <c r="J312" i="1"/>
  <c r="V311" i="1"/>
  <c r="J311" i="1"/>
  <c r="V310" i="1"/>
  <c r="J310" i="1"/>
  <c r="V309" i="1"/>
  <c r="J309" i="1"/>
  <c r="V308" i="1"/>
  <c r="J308" i="1"/>
  <c r="V756" i="1"/>
  <c r="J756" i="1"/>
  <c r="A647" i="1" l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V453" i="1" l="1"/>
  <c r="J453" i="1"/>
  <c r="V452" i="1"/>
  <c r="J452" i="1"/>
  <c r="V451" i="1"/>
  <c r="J451" i="1"/>
  <c r="V450" i="1"/>
  <c r="J450" i="1"/>
  <c r="V449" i="1"/>
  <c r="J449" i="1"/>
  <c r="V448" i="1"/>
  <c r="J448" i="1"/>
  <c r="V447" i="1"/>
  <c r="J447" i="1"/>
  <c r="V446" i="1"/>
  <c r="J446" i="1"/>
  <c r="V445" i="1"/>
  <c r="J445" i="1"/>
  <c r="V444" i="1"/>
  <c r="J444" i="1"/>
  <c r="V443" i="1"/>
  <c r="J443" i="1"/>
  <c r="V442" i="1"/>
  <c r="J442" i="1"/>
  <c r="V441" i="1"/>
  <c r="J441" i="1"/>
  <c r="V440" i="1"/>
  <c r="J440" i="1"/>
  <c r="V439" i="1"/>
  <c r="J439" i="1"/>
  <c r="V438" i="1"/>
  <c r="J438" i="1"/>
  <c r="V437" i="1"/>
  <c r="J437" i="1"/>
  <c r="V436" i="1"/>
  <c r="J436" i="1"/>
  <c r="V435" i="1"/>
  <c r="J435" i="1"/>
  <c r="V434" i="1"/>
  <c r="J434" i="1"/>
  <c r="V433" i="1"/>
  <c r="J433" i="1"/>
  <c r="V432" i="1"/>
  <c r="J432" i="1"/>
  <c r="V431" i="1"/>
  <c r="J431" i="1"/>
  <c r="V430" i="1"/>
  <c r="J430" i="1"/>
  <c r="V761" i="1"/>
  <c r="J761" i="1"/>
  <c r="J50" i="1" l="1"/>
  <c r="E50" i="1" s="1"/>
  <c r="AC51" i="1" l="1"/>
  <c r="X51" i="1"/>
  <c r="V51" i="1"/>
  <c r="L51" i="1"/>
  <c r="G51" i="1" s="1"/>
  <c r="J51" i="1"/>
  <c r="E51" i="1" s="1"/>
  <c r="J773" i="1" l="1"/>
  <c r="L93" i="1" l="1"/>
  <c r="G93" i="1" s="1"/>
  <c r="J93" i="1"/>
  <c r="E93" i="1" s="1"/>
  <c r="V73" i="1" l="1"/>
  <c r="V31" i="1" l="1"/>
  <c r="V71" i="1" l="1"/>
  <c r="V33" i="1" l="1"/>
  <c r="N33" i="1"/>
  <c r="E33" i="1" s="1"/>
  <c r="N76" i="1" l="1"/>
  <c r="E76" i="1" s="1"/>
  <c r="V32" i="1" l="1"/>
  <c r="V563" i="1" l="1"/>
  <c r="V562" i="1"/>
  <c r="V561" i="1"/>
  <c r="V560" i="1"/>
  <c r="V559" i="1"/>
  <c r="V558" i="1"/>
  <c r="V557" i="1"/>
  <c r="V556" i="1"/>
  <c r="V555" i="1"/>
  <c r="V554" i="1"/>
  <c r="V553" i="1"/>
  <c r="V552" i="1"/>
  <c r="V551" i="1"/>
  <c r="J551" i="1"/>
  <c r="V550" i="1"/>
  <c r="V549" i="1"/>
  <c r="V548" i="1"/>
  <c r="V547" i="1"/>
  <c r="V546" i="1"/>
  <c r="V545" i="1"/>
  <c r="V544" i="1"/>
  <c r="V34" i="1" l="1"/>
  <c r="AA708" i="1" l="1"/>
  <c r="V708" i="1"/>
  <c r="J708" i="1"/>
  <c r="AA707" i="1"/>
  <c r="V707" i="1"/>
  <c r="J707" i="1"/>
  <c r="AA706" i="1"/>
  <c r="V706" i="1"/>
  <c r="J706" i="1"/>
  <c r="AA705" i="1"/>
  <c r="V705" i="1"/>
  <c r="J705" i="1"/>
  <c r="AA704" i="1"/>
  <c r="V704" i="1"/>
  <c r="J704" i="1"/>
  <c r="AA703" i="1"/>
  <c r="V703" i="1"/>
  <c r="J703" i="1"/>
  <c r="AA702" i="1"/>
  <c r="V702" i="1"/>
  <c r="J702" i="1"/>
  <c r="AA701" i="1"/>
  <c r="V701" i="1"/>
  <c r="J701" i="1"/>
  <c r="AA700" i="1"/>
  <c r="V700" i="1"/>
  <c r="J700" i="1"/>
  <c r="AA699" i="1"/>
  <c r="V699" i="1"/>
  <c r="J699" i="1"/>
  <c r="AA698" i="1"/>
  <c r="V698" i="1"/>
  <c r="J698" i="1"/>
  <c r="AA697" i="1"/>
  <c r="V697" i="1"/>
  <c r="J697" i="1"/>
  <c r="AA696" i="1"/>
  <c r="V696" i="1"/>
  <c r="J696" i="1"/>
  <c r="AA695" i="1"/>
  <c r="V695" i="1"/>
  <c r="J695" i="1"/>
  <c r="AA694" i="1"/>
  <c r="V694" i="1"/>
  <c r="J694" i="1"/>
  <c r="V771" i="1"/>
  <c r="J771" i="1"/>
  <c r="V24" i="1" l="1"/>
  <c r="N24" i="1"/>
  <c r="E24" i="1" s="1"/>
  <c r="V64" i="1" l="1"/>
  <c r="V106" i="1" l="1"/>
  <c r="V70" i="1" l="1"/>
  <c r="N70" i="1"/>
  <c r="E70" i="1" s="1"/>
  <c r="V54" i="1" l="1"/>
  <c r="J54" i="1"/>
  <c r="E54" i="1" s="1"/>
  <c r="V88" i="1" l="1"/>
  <c r="V91" i="1" l="1"/>
  <c r="V65" i="1" l="1"/>
  <c r="J65" i="1"/>
  <c r="E65" i="1" s="1"/>
  <c r="N84" i="1" l="1"/>
  <c r="E84" i="1" s="1"/>
  <c r="V36" i="1" l="1"/>
  <c r="N36" i="1"/>
  <c r="E36" i="1" s="1"/>
  <c r="V99" i="1" l="1"/>
  <c r="V35" i="1" l="1"/>
  <c r="J95" i="1" l="1"/>
  <c r="E95" i="1" s="1"/>
  <c r="V40" i="1" l="1"/>
  <c r="R40" i="1"/>
  <c r="E40" i="1" s="1"/>
  <c r="V85" i="1" l="1"/>
  <c r="J85" i="1"/>
  <c r="E85" i="1" s="1"/>
  <c r="J57" i="1" l="1"/>
  <c r="E57" i="1" s="1"/>
  <c r="AC379" i="1" l="1"/>
  <c r="X379" i="1"/>
  <c r="V379" i="1"/>
  <c r="T379" i="1"/>
  <c r="T356" i="1" s="1"/>
  <c r="J379" i="1"/>
  <c r="AC378" i="1"/>
  <c r="X378" i="1"/>
  <c r="V378" i="1"/>
  <c r="P378" i="1"/>
  <c r="J378" i="1"/>
  <c r="AC377" i="1"/>
  <c r="X377" i="1"/>
  <c r="V377" i="1"/>
  <c r="P377" i="1"/>
  <c r="J377" i="1"/>
  <c r="AC376" i="1"/>
  <c r="X376" i="1"/>
  <c r="V376" i="1"/>
  <c r="J376" i="1"/>
  <c r="AC375" i="1"/>
  <c r="X375" i="1"/>
  <c r="V375" i="1"/>
  <c r="L375" i="1"/>
  <c r="J375" i="1"/>
  <c r="AC374" i="1"/>
  <c r="X374" i="1"/>
  <c r="V374" i="1"/>
  <c r="J374" i="1"/>
  <c r="AC373" i="1"/>
  <c r="X373" i="1"/>
  <c r="V373" i="1"/>
  <c r="J373" i="1"/>
  <c r="AC372" i="1"/>
  <c r="X372" i="1"/>
  <c r="V372" i="1"/>
  <c r="L372" i="1"/>
  <c r="J372" i="1"/>
  <c r="AC371" i="1"/>
  <c r="X371" i="1"/>
  <c r="V371" i="1"/>
  <c r="L371" i="1"/>
  <c r="J371" i="1"/>
  <c r="AC370" i="1"/>
  <c r="X370" i="1"/>
  <c r="V370" i="1"/>
  <c r="L370" i="1"/>
  <c r="J370" i="1"/>
  <c r="AC369" i="1"/>
  <c r="X369" i="1"/>
  <c r="V369" i="1"/>
  <c r="J369" i="1"/>
  <c r="X368" i="1"/>
  <c r="V368" i="1"/>
  <c r="J368" i="1"/>
  <c r="AC367" i="1"/>
  <c r="X367" i="1"/>
  <c r="V367" i="1"/>
  <c r="J367" i="1"/>
  <c r="AC366" i="1"/>
  <c r="X366" i="1"/>
  <c r="V366" i="1"/>
  <c r="L366" i="1"/>
  <c r="J366" i="1"/>
  <c r="AC365" i="1"/>
  <c r="X365" i="1"/>
  <c r="V365" i="1"/>
  <c r="L365" i="1"/>
  <c r="J365" i="1"/>
  <c r="AC364" i="1"/>
  <c r="X364" i="1"/>
  <c r="V364" i="1"/>
  <c r="L364" i="1"/>
  <c r="J364" i="1"/>
  <c r="AC363" i="1"/>
  <c r="X363" i="1"/>
  <c r="V363" i="1"/>
  <c r="L363" i="1"/>
  <c r="J363" i="1"/>
  <c r="AC362" i="1"/>
  <c r="X362" i="1"/>
  <c r="V362" i="1"/>
  <c r="L362" i="1"/>
  <c r="J362" i="1"/>
  <c r="AC361" i="1"/>
  <c r="X361" i="1"/>
  <c r="V361" i="1"/>
  <c r="J361" i="1"/>
  <c r="AC360" i="1"/>
  <c r="X360" i="1"/>
  <c r="V360" i="1"/>
  <c r="L360" i="1"/>
  <c r="J360" i="1"/>
  <c r="AC359" i="1"/>
  <c r="X359" i="1"/>
  <c r="V359" i="1"/>
  <c r="J359" i="1"/>
  <c r="AC358" i="1"/>
  <c r="X358" i="1"/>
  <c r="V358" i="1"/>
  <c r="J358" i="1"/>
  <c r="AC357" i="1"/>
  <c r="X357" i="1"/>
  <c r="V357" i="1"/>
  <c r="L357" i="1"/>
  <c r="J357" i="1"/>
  <c r="X758" i="1"/>
  <c r="V758" i="1"/>
  <c r="J758" i="1"/>
  <c r="P356" i="1" l="1"/>
  <c r="N102" i="1"/>
  <c r="E102" i="1" s="1"/>
  <c r="V61" i="1" l="1"/>
  <c r="V66" i="1" l="1"/>
  <c r="J66" i="1"/>
  <c r="E66" i="1" s="1"/>
  <c r="V207" i="1" l="1"/>
  <c r="J207" i="1"/>
  <c r="V206" i="1"/>
  <c r="J206" i="1"/>
  <c r="V205" i="1"/>
  <c r="J205" i="1"/>
  <c r="V204" i="1"/>
  <c r="J204" i="1"/>
  <c r="V203" i="1"/>
  <c r="J203" i="1"/>
  <c r="V202" i="1"/>
  <c r="J202" i="1"/>
  <c r="V201" i="1"/>
  <c r="J201" i="1"/>
  <c r="V200" i="1"/>
  <c r="J200" i="1"/>
  <c r="V199" i="1"/>
  <c r="J199" i="1"/>
  <c r="V198" i="1"/>
  <c r="J198" i="1"/>
  <c r="V197" i="1"/>
  <c r="J197" i="1"/>
  <c r="V196" i="1"/>
  <c r="J196" i="1"/>
  <c r="V195" i="1"/>
  <c r="J195" i="1"/>
  <c r="V194" i="1"/>
  <c r="J194" i="1"/>
  <c r="V193" i="1"/>
  <c r="J193" i="1"/>
  <c r="V192" i="1"/>
  <c r="J192" i="1"/>
  <c r="V191" i="1"/>
  <c r="J191" i="1"/>
  <c r="V190" i="1"/>
  <c r="J190" i="1"/>
  <c r="V189" i="1"/>
  <c r="J189" i="1"/>
  <c r="V188" i="1"/>
  <c r="J188" i="1"/>
  <c r="V187" i="1"/>
  <c r="J187" i="1"/>
  <c r="V186" i="1"/>
  <c r="J186" i="1"/>
  <c r="V185" i="1"/>
  <c r="J185" i="1"/>
  <c r="V184" i="1"/>
  <c r="J184" i="1"/>
  <c r="V183" i="1"/>
  <c r="J183" i="1"/>
  <c r="V182" i="1"/>
  <c r="J182" i="1"/>
  <c r="V181" i="1"/>
  <c r="J181" i="1"/>
  <c r="V180" i="1"/>
  <c r="J180" i="1"/>
  <c r="V179" i="1"/>
  <c r="J179" i="1"/>
  <c r="V178" i="1"/>
  <c r="J178" i="1"/>
  <c r="V177" i="1"/>
  <c r="J177" i="1"/>
  <c r="V176" i="1"/>
  <c r="J176" i="1"/>
  <c r="V175" i="1"/>
  <c r="J175" i="1"/>
  <c r="V174" i="1"/>
  <c r="J174" i="1"/>
  <c r="V173" i="1"/>
  <c r="J173" i="1"/>
  <c r="V172" i="1"/>
  <c r="J172" i="1"/>
  <c r="V171" i="1"/>
  <c r="J171" i="1"/>
  <c r="V170" i="1"/>
  <c r="J170" i="1"/>
  <c r="V169" i="1"/>
  <c r="J169" i="1"/>
  <c r="V168" i="1"/>
  <c r="J168" i="1"/>
  <c r="V167" i="1"/>
  <c r="J167" i="1"/>
  <c r="V166" i="1"/>
  <c r="J166" i="1"/>
  <c r="V165" i="1"/>
  <c r="J165" i="1"/>
  <c r="V164" i="1"/>
  <c r="J164" i="1"/>
  <c r="V163" i="1"/>
  <c r="J163" i="1"/>
  <c r="A163" i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V162" i="1"/>
  <c r="J162" i="1"/>
  <c r="J753" i="1" l="1"/>
  <c r="V260" i="1"/>
  <c r="J260" i="1"/>
  <c r="V259" i="1"/>
  <c r="J259" i="1"/>
  <c r="V258" i="1"/>
  <c r="J258" i="1"/>
  <c r="V257" i="1"/>
  <c r="J257" i="1"/>
  <c r="V256" i="1"/>
  <c r="J256" i="1"/>
  <c r="V255" i="1"/>
  <c r="J255" i="1"/>
  <c r="V254" i="1"/>
  <c r="J254" i="1"/>
  <c r="V253" i="1"/>
  <c r="J253" i="1"/>
  <c r="V252" i="1"/>
  <c r="J252" i="1"/>
  <c r="V251" i="1"/>
  <c r="J251" i="1"/>
  <c r="V250" i="1"/>
  <c r="J250" i="1"/>
  <c r="V249" i="1"/>
  <c r="J249" i="1"/>
  <c r="V248" i="1"/>
  <c r="J248" i="1"/>
  <c r="V247" i="1"/>
  <c r="J247" i="1"/>
  <c r="V246" i="1"/>
  <c r="J246" i="1"/>
  <c r="V245" i="1"/>
  <c r="J245" i="1"/>
  <c r="V244" i="1"/>
  <c r="J244" i="1"/>
  <c r="V243" i="1"/>
  <c r="J243" i="1"/>
  <c r="V242" i="1"/>
  <c r="J242" i="1"/>
  <c r="V241" i="1"/>
  <c r="J241" i="1"/>
  <c r="V240" i="1"/>
  <c r="J240" i="1"/>
  <c r="V239" i="1"/>
  <c r="J239" i="1"/>
  <c r="V238" i="1"/>
  <c r="J238" i="1"/>
  <c r="V237" i="1"/>
  <c r="J237" i="1"/>
  <c r="A237" i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V236" i="1"/>
  <c r="J236" i="1"/>
  <c r="V14" i="1" l="1"/>
  <c r="R14" i="1"/>
  <c r="E14" i="1" s="1"/>
  <c r="V19" i="1" l="1"/>
  <c r="R19" i="1"/>
  <c r="E19" i="1" s="1"/>
  <c r="V18" i="1" l="1"/>
  <c r="R18" i="1"/>
  <c r="E18" i="1" s="1"/>
  <c r="V42" i="1" l="1"/>
  <c r="V29" i="1" l="1"/>
  <c r="N29" i="1"/>
  <c r="E29" i="1" s="1"/>
  <c r="V39" i="1" l="1"/>
  <c r="V97" i="1" l="1"/>
  <c r="V78" i="1" l="1"/>
  <c r="J78" i="1"/>
  <c r="E78" i="1" s="1"/>
  <c r="V49" i="1" l="1"/>
  <c r="J79" i="1" l="1"/>
  <c r="E79" i="1" s="1"/>
  <c r="V23" i="1" l="1"/>
  <c r="J521" i="1" l="1"/>
  <c r="V520" i="1"/>
  <c r="J520" i="1"/>
  <c r="J519" i="1"/>
  <c r="J518" i="1"/>
  <c r="J517" i="1"/>
  <c r="J516" i="1"/>
  <c r="J515" i="1"/>
  <c r="J514" i="1"/>
  <c r="J513" i="1"/>
  <c r="J512" i="1"/>
  <c r="J511" i="1"/>
  <c r="V510" i="1"/>
  <c r="J510" i="1"/>
  <c r="V509" i="1"/>
  <c r="J509" i="1"/>
  <c r="V508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V493" i="1"/>
  <c r="J493" i="1"/>
  <c r="V492" i="1"/>
  <c r="J492" i="1"/>
  <c r="A492" i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V491" i="1"/>
  <c r="J491" i="1"/>
  <c r="V38" i="1" l="1"/>
  <c r="V43" i="1" l="1"/>
  <c r="J764" i="1" l="1"/>
  <c r="V541" i="1"/>
  <c r="N541" i="1"/>
  <c r="J541" i="1"/>
  <c r="V540" i="1"/>
  <c r="N540" i="1"/>
  <c r="J540" i="1"/>
  <c r="V539" i="1"/>
  <c r="N539" i="1"/>
  <c r="J539" i="1"/>
  <c r="V538" i="1"/>
  <c r="N538" i="1"/>
  <c r="J538" i="1"/>
  <c r="V537" i="1"/>
  <c r="N537" i="1"/>
  <c r="J537" i="1"/>
  <c r="V536" i="1"/>
  <c r="N536" i="1"/>
  <c r="J536" i="1"/>
  <c r="V535" i="1"/>
  <c r="N535" i="1"/>
  <c r="J535" i="1"/>
  <c r="V534" i="1"/>
  <c r="N534" i="1"/>
  <c r="J534" i="1"/>
  <c r="V533" i="1"/>
  <c r="N533" i="1"/>
  <c r="J533" i="1"/>
  <c r="V532" i="1"/>
  <c r="N532" i="1"/>
  <c r="J532" i="1"/>
  <c r="V531" i="1"/>
  <c r="N531" i="1"/>
  <c r="J531" i="1"/>
  <c r="V530" i="1"/>
  <c r="N530" i="1"/>
  <c r="J530" i="1"/>
  <c r="V529" i="1"/>
  <c r="N529" i="1"/>
  <c r="J529" i="1"/>
  <c r="V528" i="1"/>
  <c r="N528" i="1"/>
  <c r="J528" i="1"/>
  <c r="V527" i="1"/>
  <c r="N527" i="1"/>
  <c r="J527" i="1"/>
  <c r="V526" i="1"/>
  <c r="N526" i="1"/>
  <c r="J526" i="1"/>
  <c r="V525" i="1"/>
  <c r="N525" i="1"/>
  <c r="J525" i="1"/>
  <c r="A525" i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V524" i="1"/>
  <c r="N524" i="1"/>
  <c r="J524" i="1"/>
  <c r="V275" i="1" l="1"/>
  <c r="R275" i="1"/>
  <c r="N275" i="1"/>
  <c r="V274" i="1"/>
  <c r="R274" i="1"/>
  <c r="N274" i="1"/>
  <c r="V273" i="1"/>
  <c r="R273" i="1"/>
  <c r="N273" i="1"/>
  <c r="V272" i="1"/>
  <c r="R272" i="1"/>
  <c r="N272" i="1"/>
  <c r="V271" i="1"/>
  <c r="R271" i="1"/>
  <c r="N271" i="1"/>
  <c r="V270" i="1"/>
  <c r="R270" i="1"/>
  <c r="N270" i="1"/>
  <c r="V269" i="1"/>
  <c r="R269" i="1"/>
  <c r="N269" i="1"/>
  <c r="V268" i="1"/>
  <c r="R268" i="1"/>
  <c r="N268" i="1"/>
  <c r="V267" i="1"/>
  <c r="R267" i="1"/>
  <c r="N267" i="1"/>
  <c r="V266" i="1"/>
  <c r="R266" i="1"/>
  <c r="N266" i="1"/>
  <c r="V265" i="1"/>
  <c r="R265" i="1"/>
  <c r="N265" i="1"/>
  <c r="V264" i="1"/>
  <c r="R264" i="1"/>
  <c r="N264" i="1"/>
  <c r="V263" i="1"/>
  <c r="R263" i="1"/>
  <c r="N263" i="1"/>
  <c r="N81" i="1" l="1"/>
  <c r="E81" i="1" s="1"/>
  <c r="V63" i="1" l="1"/>
  <c r="J100" i="1" l="1"/>
  <c r="E100" i="1" s="1"/>
  <c r="V488" i="1" l="1"/>
  <c r="J488" i="1"/>
  <c r="V487" i="1"/>
  <c r="J487" i="1"/>
  <c r="V486" i="1"/>
  <c r="J486" i="1"/>
  <c r="V485" i="1"/>
  <c r="J485" i="1"/>
  <c r="V484" i="1"/>
  <c r="J484" i="1"/>
  <c r="V483" i="1"/>
  <c r="J483" i="1"/>
  <c r="V482" i="1"/>
  <c r="J482" i="1"/>
  <c r="V481" i="1"/>
  <c r="J481" i="1"/>
  <c r="V480" i="1"/>
  <c r="J480" i="1"/>
  <c r="V479" i="1"/>
  <c r="J479" i="1"/>
  <c r="V478" i="1"/>
  <c r="J478" i="1"/>
  <c r="V477" i="1"/>
  <c r="J477" i="1"/>
  <c r="V476" i="1"/>
  <c r="J476" i="1"/>
  <c r="V475" i="1"/>
  <c r="J475" i="1"/>
  <c r="V474" i="1"/>
  <c r="J474" i="1"/>
  <c r="V473" i="1"/>
  <c r="J473" i="1"/>
  <c r="V472" i="1"/>
  <c r="J472" i="1"/>
  <c r="V471" i="1"/>
  <c r="J471" i="1"/>
  <c r="V470" i="1"/>
  <c r="J470" i="1"/>
  <c r="V469" i="1"/>
  <c r="J469" i="1"/>
  <c r="V468" i="1"/>
  <c r="J468" i="1"/>
  <c r="V467" i="1"/>
  <c r="J467" i="1"/>
  <c r="V466" i="1"/>
  <c r="J466" i="1"/>
  <c r="V465" i="1"/>
  <c r="J465" i="1"/>
  <c r="V464" i="1"/>
  <c r="J464" i="1"/>
  <c r="V463" i="1"/>
  <c r="J463" i="1"/>
  <c r="V462" i="1"/>
  <c r="J462" i="1"/>
  <c r="V461" i="1"/>
  <c r="J461" i="1"/>
  <c r="V460" i="1"/>
  <c r="J460" i="1"/>
  <c r="V459" i="1"/>
  <c r="J459" i="1"/>
  <c r="V458" i="1"/>
  <c r="J458" i="1"/>
  <c r="V457" i="1"/>
  <c r="J457" i="1"/>
  <c r="A457" i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V456" i="1"/>
  <c r="J456" i="1"/>
  <c r="V762" i="1"/>
  <c r="J762" i="1"/>
  <c r="V44" i="1" l="1"/>
  <c r="N44" i="1"/>
  <c r="E44" i="1" s="1"/>
  <c r="V772" i="1" l="1"/>
  <c r="J772" i="1"/>
  <c r="V734" i="1" l="1"/>
  <c r="J734" i="1"/>
  <c r="V733" i="1"/>
  <c r="J733" i="1"/>
  <c r="V732" i="1"/>
  <c r="J732" i="1"/>
  <c r="V731" i="1"/>
  <c r="J731" i="1"/>
  <c r="V730" i="1"/>
  <c r="J730" i="1"/>
  <c r="V729" i="1"/>
  <c r="J729" i="1"/>
  <c r="V728" i="1"/>
  <c r="J728" i="1"/>
  <c r="V727" i="1"/>
  <c r="J727" i="1"/>
  <c r="V726" i="1"/>
  <c r="J726" i="1"/>
  <c r="V725" i="1"/>
  <c r="J725" i="1"/>
  <c r="V724" i="1"/>
  <c r="J724" i="1"/>
  <c r="V723" i="1"/>
  <c r="J723" i="1"/>
  <c r="V722" i="1"/>
  <c r="J722" i="1"/>
  <c r="V721" i="1"/>
  <c r="J721" i="1"/>
  <c r="V720" i="1"/>
  <c r="J720" i="1"/>
  <c r="V719" i="1"/>
  <c r="J719" i="1"/>
  <c r="V718" i="1"/>
  <c r="J718" i="1"/>
  <c r="V717" i="1"/>
  <c r="J717" i="1"/>
  <c r="V716" i="1"/>
  <c r="J716" i="1"/>
  <c r="V715" i="1"/>
  <c r="J715" i="1"/>
  <c r="V714" i="1"/>
  <c r="J714" i="1"/>
  <c r="V713" i="1"/>
  <c r="J713" i="1"/>
  <c r="V712" i="1"/>
  <c r="J712" i="1"/>
  <c r="V711" i="1"/>
  <c r="J711" i="1"/>
  <c r="A712" i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V98" i="1" l="1"/>
  <c r="N98" i="1"/>
  <c r="E98" i="1" s="1"/>
  <c r="V69" i="1" l="1"/>
  <c r="N41" i="1" l="1"/>
  <c r="E41" i="1" s="1"/>
  <c r="V25" i="1" l="1"/>
  <c r="V621" i="1" l="1"/>
  <c r="V620" i="1"/>
  <c r="V619" i="1"/>
  <c r="V618" i="1"/>
  <c r="V617" i="1"/>
  <c r="V616" i="1"/>
  <c r="V614" i="1"/>
  <c r="V613" i="1"/>
  <c r="V612" i="1"/>
  <c r="V611" i="1"/>
  <c r="V610" i="1"/>
  <c r="V609" i="1"/>
  <c r="V608" i="1"/>
  <c r="V607" i="1"/>
  <c r="J606" i="1"/>
  <c r="V605" i="1"/>
  <c r="V602" i="1"/>
  <c r="J602" i="1"/>
  <c r="V601" i="1"/>
  <c r="V600" i="1"/>
  <c r="J600" i="1"/>
  <c r="V599" i="1"/>
  <c r="V598" i="1"/>
  <c r="V597" i="1"/>
  <c r="V596" i="1"/>
  <c r="J596" i="1"/>
  <c r="V595" i="1"/>
  <c r="V594" i="1"/>
  <c r="V591" i="1"/>
  <c r="V590" i="1"/>
  <c r="J590" i="1"/>
  <c r="V589" i="1"/>
  <c r="V588" i="1"/>
  <c r="V587" i="1"/>
  <c r="J587" i="1"/>
  <c r="V586" i="1"/>
  <c r="V585" i="1"/>
  <c r="V767" i="1"/>
  <c r="J767" i="1"/>
  <c r="V96" i="1" l="1"/>
  <c r="J96" i="1"/>
  <c r="E96" i="1" s="1"/>
  <c r="V105" i="1" l="1"/>
  <c r="X774" i="1" l="1"/>
  <c r="W774" i="1"/>
  <c r="C774" i="1" s="1"/>
  <c r="U774" i="1"/>
  <c r="K748" i="1"/>
  <c r="F748" i="1" s="1"/>
  <c r="P736" i="1"/>
  <c r="O736" i="1"/>
  <c r="L710" i="1"/>
  <c r="K710" i="1"/>
  <c r="L693" i="1"/>
  <c r="K693" i="1"/>
  <c r="P668" i="1"/>
  <c r="O668" i="1"/>
  <c r="M668" i="1"/>
  <c r="L668" i="1"/>
  <c r="K668" i="1"/>
  <c r="P623" i="1"/>
  <c r="O623" i="1"/>
  <c r="L623" i="1"/>
  <c r="K623" i="1"/>
  <c r="L584" i="1"/>
  <c r="K584" i="1"/>
  <c r="P565" i="1"/>
  <c r="O565" i="1"/>
  <c r="L543" i="1"/>
  <c r="K543" i="1"/>
  <c r="P523" i="1"/>
  <c r="O523" i="1"/>
  <c r="L523" i="1"/>
  <c r="K523" i="1"/>
  <c r="L490" i="1"/>
  <c r="K490" i="1"/>
  <c r="L455" i="1"/>
  <c r="K455" i="1"/>
  <c r="L429" i="1"/>
  <c r="K429" i="1"/>
  <c r="L398" i="1"/>
  <c r="K398" i="1"/>
  <c r="L356" i="1"/>
  <c r="K356" i="1"/>
  <c r="P326" i="1"/>
  <c r="O326" i="1"/>
  <c r="M326" i="1"/>
  <c r="L326" i="1"/>
  <c r="K326" i="1"/>
  <c r="L307" i="1"/>
  <c r="K307" i="1"/>
  <c r="L277" i="1"/>
  <c r="K277" i="1"/>
  <c r="T262" i="1"/>
  <c r="S262" i="1"/>
  <c r="P262" i="1"/>
  <c r="O262" i="1"/>
  <c r="L235" i="1"/>
  <c r="K235" i="1"/>
  <c r="L209" i="1"/>
  <c r="K209" i="1"/>
  <c r="L161" i="1"/>
  <c r="K161" i="1"/>
  <c r="F161" i="1" s="1"/>
  <c r="L142" i="1"/>
  <c r="K142" i="1"/>
  <c r="F142" i="1" s="1"/>
  <c r="P111" i="1"/>
  <c r="O111" i="1"/>
  <c r="N111" i="1"/>
  <c r="M111" i="1"/>
  <c r="L111" i="1"/>
  <c r="K111" i="1"/>
  <c r="P83" i="1"/>
  <c r="O83" i="1"/>
  <c r="L83" i="1"/>
  <c r="K83" i="1"/>
  <c r="P56" i="1"/>
  <c r="O56" i="1"/>
  <c r="L56" i="1"/>
  <c r="K56" i="1"/>
  <c r="P48" i="1"/>
  <c r="O48" i="1"/>
  <c r="L48" i="1"/>
  <c r="G48" i="1" s="1"/>
  <c r="K48" i="1"/>
  <c r="F48" i="1" s="1"/>
  <c r="P21" i="1"/>
  <c r="O21" i="1"/>
  <c r="L21" i="1"/>
  <c r="K21" i="1"/>
  <c r="J21" i="1"/>
  <c r="I21" i="1"/>
  <c r="P12" i="1"/>
  <c r="O12" i="1"/>
  <c r="L12" i="1"/>
  <c r="K12" i="1"/>
  <c r="Q736" i="1"/>
  <c r="Q262" i="1"/>
  <c r="Q111" i="1"/>
  <c r="Q21" i="1"/>
  <c r="R17" i="1"/>
  <c r="E17" i="1" s="1"/>
  <c r="Q12" i="1"/>
  <c r="V775" i="1"/>
  <c r="V774" i="1" s="1"/>
  <c r="X748" i="1"/>
  <c r="W748" i="1"/>
  <c r="U748" i="1"/>
  <c r="AC736" i="1"/>
  <c r="AB736" i="1"/>
  <c r="AA736" i="1"/>
  <c r="Z736" i="1"/>
  <c r="X736" i="1"/>
  <c r="W736" i="1"/>
  <c r="AC710" i="1"/>
  <c r="AB710" i="1"/>
  <c r="X710" i="1"/>
  <c r="W710" i="1"/>
  <c r="AC693" i="1"/>
  <c r="AB693" i="1"/>
  <c r="X693" i="1"/>
  <c r="W693" i="1"/>
  <c r="AC668" i="1"/>
  <c r="AB668" i="1"/>
  <c r="X668" i="1"/>
  <c r="W668" i="1"/>
  <c r="AC645" i="1"/>
  <c r="AB645" i="1"/>
  <c r="AA645" i="1"/>
  <c r="Z645" i="1"/>
  <c r="X645" i="1"/>
  <c r="W645" i="1"/>
  <c r="AC623" i="1"/>
  <c r="AB623" i="1"/>
  <c r="X623" i="1"/>
  <c r="W623" i="1"/>
  <c r="U623" i="1"/>
  <c r="AC584" i="1"/>
  <c r="AB584" i="1"/>
  <c r="X584" i="1"/>
  <c r="W584" i="1"/>
  <c r="AC565" i="1"/>
  <c r="AB565" i="1"/>
  <c r="AA565" i="1"/>
  <c r="Z565" i="1"/>
  <c r="X565" i="1"/>
  <c r="W565" i="1"/>
  <c r="AC543" i="1"/>
  <c r="AB543" i="1"/>
  <c r="X543" i="1"/>
  <c r="W543" i="1"/>
  <c r="U543" i="1"/>
  <c r="AC523" i="1"/>
  <c r="AB523" i="1"/>
  <c r="X523" i="1"/>
  <c r="W523" i="1"/>
  <c r="AC490" i="1"/>
  <c r="AB490" i="1"/>
  <c r="X490" i="1"/>
  <c r="W490" i="1"/>
  <c r="AC455" i="1"/>
  <c r="AB455" i="1"/>
  <c r="X455" i="1"/>
  <c r="W455" i="1"/>
  <c r="AC429" i="1"/>
  <c r="AB429" i="1"/>
  <c r="X429" i="1"/>
  <c r="W429" i="1"/>
  <c r="AC398" i="1"/>
  <c r="AB398" i="1"/>
  <c r="AA398" i="1"/>
  <c r="Z398" i="1"/>
  <c r="X398" i="1"/>
  <c r="W398" i="1"/>
  <c r="V398" i="1"/>
  <c r="U398" i="1"/>
  <c r="AC356" i="1"/>
  <c r="AB356" i="1"/>
  <c r="X356" i="1"/>
  <c r="W356" i="1"/>
  <c r="AA326" i="1"/>
  <c r="Z326" i="1"/>
  <c r="AC326" i="1"/>
  <c r="AB326" i="1"/>
  <c r="X326" i="1"/>
  <c r="W326" i="1"/>
  <c r="AC307" i="1"/>
  <c r="AB307" i="1"/>
  <c r="X307" i="1"/>
  <c r="W307" i="1"/>
  <c r="AC277" i="1"/>
  <c r="AB277" i="1"/>
  <c r="AC262" i="1"/>
  <c r="AB262" i="1"/>
  <c r="X262" i="1"/>
  <c r="W262" i="1"/>
  <c r="AC235" i="1"/>
  <c r="AB235" i="1"/>
  <c r="AA235" i="1"/>
  <c r="Z235" i="1"/>
  <c r="X235" i="1"/>
  <c r="W235" i="1"/>
  <c r="AC161" i="1"/>
  <c r="AB161" i="1"/>
  <c r="X161" i="1"/>
  <c r="W161" i="1"/>
  <c r="AC142" i="1"/>
  <c r="AB142" i="1"/>
  <c r="X142" i="1"/>
  <c r="W142" i="1"/>
  <c r="AC111" i="1"/>
  <c r="AB111" i="1"/>
  <c r="X111" i="1"/>
  <c r="W111" i="1"/>
  <c r="AC83" i="1"/>
  <c r="AB83" i="1"/>
  <c r="X83" i="1"/>
  <c r="W83" i="1"/>
  <c r="AC56" i="1"/>
  <c r="AB56" i="1"/>
  <c r="X56" i="1"/>
  <c r="W56" i="1"/>
  <c r="AC48" i="1"/>
  <c r="AB48" i="1"/>
  <c r="X48" i="1"/>
  <c r="W48" i="1"/>
  <c r="AC21" i="1"/>
  <c r="AB21" i="1"/>
  <c r="X21" i="1"/>
  <c r="W21" i="1"/>
  <c r="AC12" i="1"/>
  <c r="AB12" i="1"/>
  <c r="X12" i="1"/>
  <c r="W12" i="1"/>
  <c r="M12" i="1"/>
  <c r="S12" i="1"/>
  <c r="M21" i="1"/>
  <c r="S21" i="1"/>
  <c r="N37" i="1"/>
  <c r="E37" i="1" s="1"/>
  <c r="M48" i="1"/>
  <c r="N52" i="1"/>
  <c r="E52" i="1" s="1"/>
  <c r="M56" i="1"/>
  <c r="N75" i="1"/>
  <c r="E75" i="1" s="1"/>
  <c r="M83" i="1"/>
  <c r="N86" i="1"/>
  <c r="E86" i="1" s="1"/>
  <c r="S111" i="1"/>
  <c r="M262" i="1"/>
  <c r="M523" i="1"/>
  <c r="M565" i="1"/>
  <c r="D565" i="1" s="1"/>
  <c r="N579" i="1"/>
  <c r="M623" i="1"/>
  <c r="N643" i="1"/>
  <c r="N623" i="1" s="1"/>
  <c r="M736" i="1"/>
  <c r="S736" i="1"/>
  <c r="J770" i="1"/>
  <c r="J769" i="1"/>
  <c r="J768" i="1"/>
  <c r="V766" i="1"/>
  <c r="J766" i="1"/>
  <c r="J765" i="1"/>
  <c r="J763" i="1"/>
  <c r="J760" i="1"/>
  <c r="J759" i="1"/>
  <c r="J757" i="1"/>
  <c r="J755" i="1"/>
  <c r="J754" i="1"/>
  <c r="J752" i="1"/>
  <c r="J751" i="1"/>
  <c r="J750" i="1"/>
  <c r="J749" i="1"/>
  <c r="I748" i="1"/>
  <c r="D748" i="1" s="1"/>
  <c r="V736" i="1"/>
  <c r="U736" i="1"/>
  <c r="AA710" i="1"/>
  <c r="Z710" i="1"/>
  <c r="U710" i="1"/>
  <c r="I710" i="1"/>
  <c r="D710" i="1" s="1"/>
  <c r="A695" i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Z693" i="1"/>
  <c r="U693" i="1"/>
  <c r="I693" i="1"/>
  <c r="D693" i="1" s="1"/>
  <c r="AA668" i="1"/>
  <c r="Z668" i="1"/>
  <c r="U668" i="1"/>
  <c r="I668" i="1"/>
  <c r="D668" i="1" s="1"/>
  <c r="U645" i="1"/>
  <c r="I645" i="1"/>
  <c r="D645" i="1" s="1"/>
  <c r="V643" i="1"/>
  <c r="J643" i="1"/>
  <c r="J642" i="1"/>
  <c r="J641" i="1"/>
  <c r="J640" i="1"/>
  <c r="J639" i="1"/>
  <c r="J638" i="1"/>
  <c r="J637" i="1"/>
  <c r="V636" i="1"/>
  <c r="J636" i="1"/>
  <c r="J635" i="1"/>
  <c r="V634" i="1"/>
  <c r="J634" i="1"/>
  <c r="J633" i="1"/>
  <c r="J632" i="1"/>
  <c r="J631" i="1"/>
  <c r="J630" i="1"/>
  <c r="J629" i="1"/>
  <c r="J628" i="1"/>
  <c r="J627" i="1"/>
  <c r="J626" i="1"/>
  <c r="J625" i="1"/>
  <c r="J624" i="1"/>
  <c r="AA623" i="1"/>
  <c r="Z623" i="1"/>
  <c r="I623" i="1"/>
  <c r="AA584" i="1"/>
  <c r="Z584" i="1"/>
  <c r="U584" i="1"/>
  <c r="I584" i="1"/>
  <c r="D584" i="1" s="1"/>
  <c r="V582" i="1"/>
  <c r="V581" i="1"/>
  <c r="V580" i="1"/>
  <c r="V579" i="1"/>
  <c r="V578" i="1"/>
  <c r="V577" i="1"/>
  <c r="V576" i="1"/>
  <c r="V575" i="1"/>
  <c r="V574" i="1"/>
  <c r="V573" i="1"/>
  <c r="V572" i="1"/>
  <c r="V571" i="1"/>
  <c r="V570" i="1"/>
  <c r="V569" i="1"/>
  <c r="V568" i="1"/>
  <c r="V567" i="1"/>
  <c r="V566" i="1"/>
  <c r="U565" i="1"/>
  <c r="J543" i="1"/>
  <c r="AA543" i="1"/>
  <c r="Z543" i="1"/>
  <c r="I543" i="1"/>
  <c r="D543" i="1" s="1"/>
  <c r="AA523" i="1"/>
  <c r="Z523" i="1"/>
  <c r="U523" i="1"/>
  <c r="I523" i="1"/>
  <c r="AA490" i="1"/>
  <c r="Z490" i="1"/>
  <c r="U490" i="1"/>
  <c r="I490" i="1"/>
  <c r="D490" i="1" s="1"/>
  <c r="AA455" i="1"/>
  <c r="Z455" i="1"/>
  <c r="U455" i="1"/>
  <c r="I455" i="1"/>
  <c r="D455" i="1" s="1"/>
  <c r="A431" i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A429" i="1"/>
  <c r="U429" i="1"/>
  <c r="I429" i="1"/>
  <c r="D429" i="1" s="1"/>
  <c r="I398" i="1"/>
  <c r="D398" i="1" s="1"/>
  <c r="AA356" i="1"/>
  <c r="Z356" i="1"/>
  <c r="U356" i="1"/>
  <c r="I356" i="1"/>
  <c r="D356" i="1" s="1"/>
  <c r="V326" i="1"/>
  <c r="U326" i="1"/>
  <c r="I326" i="1"/>
  <c r="AA307" i="1"/>
  <c r="Z307" i="1"/>
  <c r="U307" i="1"/>
  <c r="I307" i="1"/>
  <c r="D307" i="1" s="1"/>
  <c r="Z277" i="1"/>
  <c r="I277" i="1"/>
  <c r="D277" i="1" s="1"/>
  <c r="AA262" i="1"/>
  <c r="Z262" i="1"/>
  <c r="U262" i="1"/>
  <c r="U235" i="1"/>
  <c r="I235" i="1"/>
  <c r="D235" i="1" s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I209" i="1"/>
  <c r="D209" i="1" s="1"/>
  <c r="AA161" i="1"/>
  <c r="Z161" i="1"/>
  <c r="U161" i="1"/>
  <c r="I161" i="1"/>
  <c r="D161" i="1" s="1"/>
  <c r="V159" i="1"/>
  <c r="J159" i="1"/>
  <c r="V158" i="1"/>
  <c r="J158" i="1"/>
  <c r="V157" i="1"/>
  <c r="J157" i="1"/>
  <c r="V156" i="1"/>
  <c r="J156" i="1"/>
  <c r="V155" i="1"/>
  <c r="J155" i="1"/>
  <c r="V154" i="1"/>
  <c r="J154" i="1"/>
  <c r="V153" i="1"/>
  <c r="J153" i="1"/>
  <c r="V152" i="1"/>
  <c r="J152" i="1"/>
  <c r="V151" i="1"/>
  <c r="J151" i="1"/>
  <c r="V150" i="1"/>
  <c r="J150" i="1"/>
  <c r="V149" i="1"/>
  <c r="J149" i="1"/>
  <c r="V148" i="1"/>
  <c r="J148" i="1"/>
  <c r="V147" i="1"/>
  <c r="J147" i="1"/>
  <c r="V146" i="1"/>
  <c r="J146" i="1"/>
  <c r="V145" i="1"/>
  <c r="J145" i="1"/>
  <c r="V144" i="1"/>
  <c r="J144" i="1"/>
  <c r="A144" i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V143" i="1"/>
  <c r="J143" i="1"/>
  <c r="AA142" i="1"/>
  <c r="Z142" i="1"/>
  <c r="U142" i="1"/>
  <c r="I142" i="1"/>
  <c r="D142" i="1" s="1"/>
  <c r="A113" i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A111" i="1"/>
  <c r="Z111" i="1"/>
  <c r="U111" i="1"/>
  <c r="I111" i="1"/>
  <c r="J89" i="1"/>
  <c r="E89" i="1" s="1"/>
  <c r="AA83" i="1"/>
  <c r="Z83" i="1"/>
  <c r="U83" i="1"/>
  <c r="I83" i="1"/>
  <c r="D83" i="1" s="1"/>
  <c r="V80" i="1"/>
  <c r="J80" i="1"/>
  <c r="E80" i="1" s="1"/>
  <c r="V77" i="1"/>
  <c r="J77" i="1"/>
  <c r="E77" i="1" s="1"/>
  <c r="V75" i="1"/>
  <c r="V72" i="1"/>
  <c r="V68" i="1"/>
  <c r="J68" i="1"/>
  <c r="E68" i="1" s="1"/>
  <c r="V62" i="1"/>
  <c r="J62" i="1"/>
  <c r="E62" i="1" s="1"/>
  <c r="V58" i="1"/>
  <c r="J58" i="1"/>
  <c r="E58" i="1" s="1"/>
  <c r="AA56" i="1"/>
  <c r="Z56" i="1"/>
  <c r="U56" i="1"/>
  <c r="I56" i="1"/>
  <c r="V53" i="1"/>
  <c r="J53" i="1"/>
  <c r="E53" i="1" s="1"/>
  <c r="V52" i="1"/>
  <c r="AA48" i="1"/>
  <c r="Z48" i="1"/>
  <c r="U48" i="1"/>
  <c r="I48" i="1"/>
  <c r="D48" i="1" s="1"/>
  <c r="V45" i="1"/>
  <c r="V37" i="1"/>
  <c r="V26" i="1"/>
  <c r="V22" i="1"/>
  <c r="AA21" i="1"/>
  <c r="Z21" i="1"/>
  <c r="U21" i="1"/>
  <c r="V17" i="1"/>
  <c r="V16" i="1"/>
  <c r="Z12" i="1"/>
  <c r="U12" i="1"/>
  <c r="I12" i="1"/>
  <c r="D21" i="1" l="1"/>
  <c r="C142" i="1"/>
  <c r="F111" i="1"/>
  <c r="C111" i="1" s="1"/>
  <c r="D111" i="1"/>
  <c r="F21" i="1"/>
  <c r="H21" i="1" s="1"/>
  <c r="F56" i="1"/>
  <c r="H56" i="1" s="1"/>
  <c r="G56" i="1"/>
  <c r="D56" i="1"/>
  <c r="D12" i="1"/>
  <c r="D262" i="1"/>
  <c r="D326" i="1"/>
  <c r="D523" i="1"/>
  <c r="D623" i="1"/>
  <c r="D736" i="1"/>
  <c r="Y48" i="1"/>
  <c r="Y748" i="1"/>
  <c r="Y12" i="1"/>
  <c r="Y56" i="1"/>
  <c r="AD48" i="1"/>
  <c r="F83" i="1"/>
  <c r="H83" i="1" s="1"/>
  <c r="G83" i="1"/>
  <c r="AD12" i="1"/>
  <c r="Y21" i="1"/>
  <c r="Y83" i="1"/>
  <c r="AD56" i="1"/>
  <c r="AD21" i="1"/>
  <c r="AD83" i="1"/>
  <c r="H48" i="1"/>
  <c r="H748" i="1"/>
  <c r="F12" i="1"/>
  <c r="H12" i="1" s="1"/>
  <c r="N668" i="1"/>
  <c r="N326" i="1"/>
  <c r="P109" i="1"/>
  <c r="P11" i="1" s="1"/>
  <c r="K109" i="1"/>
  <c r="O109" i="1"/>
  <c r="O11" i="1" s="1"/>
  <c r="L109" i="1"/>
  <c r="R21" i="1"/>
  <c r="R736" i="1"/>
  <c r="V543" i="1"/>
  <c r="R12" i="1"/>
  <c r="R262" i="1"/>
  <c r="Q109" i="1"/>
  <c r="Q11" i="1" s="1"/>
  <c r="R111" i="1"/>
  <c r="V748" i="1"/>
  <c r="M109" i="1"/>
  <c r="M11" i="1" s="1"/>
  <c r="D11" i="1" s="1"/>
  <c r="AB109" i="1"/>
  <c r="AB11" i="1" s="1"/>
  <c r="W109" i="1"/>
  <c r="AC109" i="1"/>
  <c r="AC11" i="1" s="1"/>
  <c r="X109" i="1"/>
  <c r="X11" i="1" s="1"/>
  <c r="N83" i="1"/>
  <c r="T12" i="1"/>
  <c r="G12" i="1" s="1"/>
  <c r="N736" i="1"/>
  <c r="T21" i="1"/>
  <c r="G21" i="1" s="1"/>
  <c r="N21" i="1"/>
  <c r="N56" i="1"/>
  <c r="S109" i="1"/>
  <c r="S11" i="1" s="1"/>
  <c r="T736" i="1"/>
  <c r="N523" i="1"/>
  <c r="N262" i="1"/>
  <c r="N12" i="1"/>
  <c r="N48" i="1"/>
  <c r="T111" i="1"/>
  <c r="N565" i="1"/>
  <c r="V161" i="1"/>
  <c r="V623" i="1"/>
  <c r="V490" i="1"/>
  <c r="V83" i="1"/>
  <c r="V262" i="1"/>
  <c r="V356" i="1"/>
  <c r="I109" i="1"/>
  <c r="V12" i="1"/>
  <c r="J668" i="1"/>
  <c r="V56" i="1"/>
  <c r="V429" i="1"/>
  <c r="V710" i="1"/>
  <c r="V142" i="1"/>
  <c r="J356" i="1"/>
  <c r="V455" i="1"/>
  <c r="V565" i="1"/>
  <c r="V668" i="1"/>
  <c r="J748" i="1"/>
  <c r="E748" i="1" s="1"/>
  <c r="AA277" i="1"/>
  <c r="J623" i="1"/>
  <c r="AA693" i="1"/>
  <c r="V693" i="1"/>
  <c r="Z109" i="1"/>
  <c r="Z11" i="1" s="1"/>
  <c r="J209" i="1"/>
  <c r="J235" i="1"/>
  <c r="V235" i="1"/>
  <c r="V21" i="1"/>
  <c r="V645" i="1"/>
  <c r="J111" i="1"/>
  <c r="AA12" i="1"/>
  <c r="V48" i="1"/>
  <c r="J83" i="1"/>
  <c r="V111" i="1"/>
  <c r="U109" i="1"/>
  <c r="U11" i="1" s="1"/>
  <c r="V307" i="1"/>
  <c r="J693" i="1"/>
  <c r="J56" i="1"/>
  <c r="J12" i="1"/>
  <c r="J142" i="1"/>
  <c r="J161" i="1"/>
  <c r="V523" i="1"/>
  <c r="J455" i="1"/>
  <c r="J490" i="1"/>
  <c r="J307" i="1"/>
  <c r="J398" i="1"/>
  <c r="J326" i="1"/>
  <c r="J429" i="1"/>
  <c r="J584" i="1"/>
  <c r="J277" i="1"/>
  <c r="V584" i="1"/>
  <c r="J523" i="1"/>
  <c r="J48" i="1"/>
  <c r="J710" i="1"/>
  <c r="J645" i="1"/>
  <c r="E56" i="1" l="1"/>
  <c r="E21" i="1"/>
  <c r="E48" i="1"/>
  <c r="E12" i="1"/>
  <c r="E83" i="1"/>
  <c r="F109" i="1"/>
  <c r="H109" i="1" s="1"/>
  <c r="D109" i="1"/>
  <c r="W11" i="1"/>
  <c r="Y11" i="1" s="1"/>
  <c r="Y109" i="1"/>
  <c r="AD11" i="1"/>
  <c r="AD109" i="1"/>
  <c r="K11" i="1"/>
  <c r="L11" i="1"/>
  <c r="R109" i="1"/>
  <c r="R11" i="1" s="1"/>
  <c r="T109" i="1"/>
  <c r="T11" i="1" s="1"/>
  <c r="N109" i="1"/>
  <c r="N11" i="1" s="1"/>
  <c r="AA109" i="1"/>
  <c r="AA11" i="1" s="1"/>
  <c r="J109" i="1"/>
  <c r="V109" i="1"/>
  <c r="V11" i="1" s="1"/>
  <c r="J11" i="1" l="1"/>
  <c r="E11" i="1" s="1"/>
  <c r="E109" i="1"/>
  <c r="F11" i="1"/>
  <c r="C11" i="1" s="1"/>
  <c r="G109" i="1"/>
  <c r="G11" i="1" s="1"/>
  <c r="H11" i="1" l="1"/>
</calcChain>
</file>

<file path=xl/comments1.xml><?xml version="1.0" encoding="utf-8"?>
<comments xmlns="http://schemas.openxmlformats.org/spreadsheetml/2006/main">
  <authors>
    <author>Слюсаренко</author>
  </authors>
  <commentList>
    <comment ref="L93" authorId="0" shapeId="0">
      <text>
        <r>
          <rPr>
            <b/>
            <sz val="9"/>
            <color indexed="81"/>
            <rFont val="Tahoma"/>
            <family val="2"/>
            <charset val="204"/>
          </rPr>
          <t>Калєніченко :</t>
        </r>
        <r>
          <rPr>
            <sz val="9"/>
            <color indexed="81"/>
            <rFont val="Tahoma"/>
            <family val="2"/>
            <charset val="204"/>
          </rPr>
          <t xml:space="preserve">
 Сервер тип 3 -240 ; 
Конциціонер/серверна/-56,120;
ДБЖ/серверу - 58,326;
рессівер-відеонагляд :28,7</t>
        </r>
      </text>
    </comment>
  </commentList>
</comments>
</file>

<file path=xl/sharedStrings.xml><?xml version="1.0" encoding="utf-8"?>
<sst xmlns="http://schemas.openxmlformats.org/spreadsheetml/2006/main" count="792" uniqueCount="739">
  <si>
    <t>Назва суду/територіального управління ДСА України</t>
  </si>
  <si>
    <t>Серверне обладнання</t>
  </si>
  <si>
    <t>Сканери</t>
  </si>
  <si>
    <t>вартість, тис. грн.</t>
  </si>
  <si>
    <t>тип І</t>
  </si>
  <si>
    <t>тип ІІ</t>
  </si>
  <si>
    <t>тип ІІІ</t>
  </si>
  <si>
    <t>кількість</t>
  </si>
  <si>
    <t>Р А З О М суди та ТУ ДСА України</t>
  </si>
  <si>
    <t>Апеляційні адміністративні суди</t>
  </si>
  <si>
    <t xml:space="preserve">Перший апеляційний адміністративний суд </t>
  </si>
  <si>
    <t>Другий апеляційний адміністративний суд</t>
  </si>
  <si>
    <t>Третій апеляційний адміністративний суд</t>
  </si>
  <si>
    <t xml:space="preserve">П'ятий апеляційний адміністративний суд </t>
  </si>
  <si>
    <t xml:space="preserve">Шостий апеляційний адміністративний суд </t>
  </si>
  <si>
    <t>Сьомий апеляційний адміністративний суд</t>
  </si>
  <si>
    <t xml:space="preserve">Восьмий апеляційний адміністративний суд </t>
  </si>
  <si>
    <t>Окружні адміністративні суди</t>
  </si>
  <si>
    <t>Вінницький окружний адміністративний суд</t>
  </si>
  <si>
    <t>Волинський окружний адміністративний суд</t>
  </si>
  <si>
    <t>Дніпропетровський окружний адміністративний суд</t>
  </si>
  <si>
    <t>Донецький окружний адміністративний суд</t>
  </si>
  <si>
    <t>Житомирський окружний адміністративний суд</t>
  </si>
  <si>
    <t>Закарпатський окружний адміністративний суд</t>
  </si>
  <si>
    <t>Запорізький окружний адміністративний суд</t>
  </si>
  <si>
    <t>Івано-Франківський окружний адміністративний суд</t>
  </si>
  <si>
    <t>Київський окружний адміністративний суд</t>
  </si>
  <si>
    <t>Кіровоградський окружний адміністративний суд</t>
  </si>
  <si>
    <t>Луганський окружний адміністративний суд</t>
  </si>
  <si>
    <t>Львівський окружний адміністративний суд</t>
  </si>
  <si>
    <t>Миколаївський окружний адміністративний суд</t>
  </si>
  <si>
    <t xml:space="preserve">Одеський окружний адміністративний суд </t>
  </si>
  <si>
    <t>Полтавський окружний адміністративний суд</t>
  </si>
  <si>
    <t>Рівненський окружний адміністративний суд</t>
  </si>
  <si>
    <t>Сумський окружний адміністративний суд</t>
  </si>
  <si>
    <t>Тернопільський окружний адміністративний суд</t>
  </si>
  <si>
    <t>Харківський окружний адміністративний суд</t>
  </si>
  <si>
    <t>Херсонський окружний адміністративний суд</t>
  </si>
  <si>
    <t>Хмельницький окружний адміністративний суд</t>
  </si>
  <si>
    <t>Черкаський окружний адміністративний суд</t>
  </si>
  <si>
    <t>Чернівецький окружний адміністративний суд</t>
  </si>
  <si>
    <t>Чернігівський окружний адміністративний суд</t>
  </si>
  <si>
    <t>Окружний адміністративний суд м. Києва</t>
  </si>
  <si>
    <t>Апеляційні господарські суди</t>
  </si>
  <si>
    <t xml:space="preserve">Східний апеляційний господарський суд </t>
  </si>
  <si>
    <t>Центральний апеляційний господарський суд</t>
  </si>
  <si>
    <t>Південно-західний апеляційний господарський суд</t>
  </si>
  <si>
    <t>Північний апеляційний господарський суд</t>
  </si>
  <si>
    <t>Північно-західний апеляційний господарський суд</t>
  </si>
  <si>
    <t xml:space="preserve">Західний апеляційний господарський суд </t>
  </si>
  <si>
    <t>Господарські суди</t>
  </si>
  <si>
    <t>Господарський суд Вінницької області</t>
  </si>
  <si>
    <t>Господарський суд Волинської області</t>
  </si>
  <si>
    <t>Господарськи суд Дніпропетровської області</t>
  </si>
  <si>
    <t>Господарський суд Донецької області</t>
  </si>
  <si>
    <t>Господарський суд Житомирської області</t>
  </si>
  <si>
    <t>Господарський суд Закарпатської області</t>
  </si>
  <si>
    <t>Господарський суд Запорізької області</t>
  </si>
  <si>
    <t>Господарський суд Івано-Франківської області</t>
  </si>
  <si>
    <t>Господарський суд Київської області</t>
  </si>
  <si>
    <t>Господарський суд Кіровоградської області</t>
  </si>
  <si>
    <t>Господарський суд Луганської області</t>
  </si>
  <si>
    <t>Господарський суд Львівської області</t>
  </si>
  <si>
    <t>Господарський суд Миколаївської області</t>
  </si>
  <si>
    <t>Господарський суд Одеської області</t>
  </si>
  <si>
    <t>Господарський суд Полтавської області</t>
  </si>
  <si>
    <t xml:space="preserve">Господарський суд Рівненської області </t>
  </si>
  <si>
    <t>Господарський суд Сумської області</t>
  </si>
  <si>
    <t>Господарський суд Тернопільської області</t>
  </si>
  <si>
    <t>Господарський суд Харківської області</t>
  </si>
  <si>
    <t>Господарський суд Херсонської області</t>
  </si>
  <si>
    <t>Господарський суд Хмельницької області</t>
  </si>
  <si>
    <t>Господарський суд Черкаської області</t>
  </si>
  <si>
    <t>Господарський суд Чернівецької області</t>
  </si>
  <si>
    <t>Господарський суд Чернігівської області</t>
  </si>
  <si>
    <t>Господарський суд міста Києва</t>
  </si>
  <si>
    <t xml:space="preserve">Апеляційні суди </t>
  </si>
  <si>
    <t>Вінницький апеляційний суд</t>
  </si>
  <si>
    <t>Волинський апеляційний суд</t>
  </si>
  <si>
    <t>Дніпровський апеляційний суд</t>
  </si>
  <si>
    <t xml:space="preserve">Донецький апеляційний суд </t>
  </si>
  <si>
    <t>Житомирський апеляційний суд</t>
  </si>
  <si>
    <t xml:space="preserve">Закарпатський апеляційний суд </t>
  </si>
  <si>
    <t xml:space="preserve">Запорізький апеляційний суд </t>
  </si>
  <si>
    <t>Івано-франківський апеляційний суд</t>
  </si>
  <si>
    <t xml:space="preserve">Київський апеляційний суд </t>
  </si>
  <si>
    <t>Кропивницький апеляційний суд</t>
  </si>
  <si>
    <t>Луганський апеляційний суд</t>
  </si>
  <si>
    <t xml:space="preserve">Львівський апеляційний суд </t>
  </si>
  <si>
    <t>Миколаївський апеляційний суд</t>
  </si>
  <si>
    <t>Одеський апеляційний суд</t>
  </si>
  <si>
    <t>Полтавський апеляційний суд</t>
  </si>
  <si>
    <t xml:space="preserve">Рівненський апеляційний суд </t>
  </si>
  <si>
    <t xml:space="preserve">Сумський апеляційний суд </t>
  </si>
  <si>
    <t xml:space="preserve">Тернопільський апеляційний суд </t>
  </si>
  <si>
    <t>Харківський апеляційний суд</t>
  </si>
  <si>
    <t>Херсонський апеляційний суд</t>
  </si>
  <si>
    <t>Хмельницький апеляційний суд</t>
  </si>
  <si>
    <t xml:space="preserve">Черкаський апеляційний суд </t>
  </si>
  <si>
    <t>Чернівецький апеляційний суд</t>
  </si>
  <si>
    <t xml:space="preserve">Чернігівський апеляційний суд </t>
  </si>
  <si>
    <t>Місцеві загальні суди</t>
  </si>
  <si>
    <t>Автономна Республіка Крим</t>
  </si>
  <si>
    <t>Вінницька область</t>
  </si>
  <si>
    <t xml:space="preserve">Бершадський районний суд </t>
  </si>
  <si>
    <t xml:space="preserve">Тростянецький районний суд </t>
  </si>
  <si>
    <t xml:space="preserve">Чечельницький районний суд </t>
  </si>
  <si>
    <t xml:space="preserve">Вінницький міський суд </t>
  </si>
  <si>
    <t xml:space="preserve">Вінницький районний суд </t>
  </si>
  <si>
    <t xml:space="preserve">Гайсинський районний суд </t>
  </si>
  <si>
    <t xml:space="preserve">Ладижинський міський суд </t>
  </si>
  <si>
    <t>Теплицький районний суд</t>
  </si>
  <si>
    <t xml:space="preserve">Барський районний суд </t>
  </si>
  <si>
    <t xml:space="preserve">Жмеринський міськрайонний суд </t>
  </si>
  <si>
    <t>Іллінецький районний суд</t>
  </si>
  <si>
    <t xml:space="preserve">Липовецький районний суд </t>
  </si>
  <si>
    <t>Оратівський районний суд</t>
  </si>
  <si>
    <t xml:space="preserve">Погребищенський районний суд </t>
  </si>
  <si>
    <t>Калинівський районний суд</t>
  </si>
  <si>
    <t xml:space="preserve">Козятинський міськрайонний суд </t>
  </si>
  <si>
    <t xml:space="preserve">Крижопільський районний суд </t>
  </si>
  <si>
    <t xml:space="preserve">Піщанський районний суд </t>
  </si>
  <si>
    <t xml:space="preserve">Могилів-Подільський міськрайонний суд </t>
  </si>
  <si>
    <t xml:space="preserve">Мурованокуриловецький районний суд </t>
  </si>
  <si>
    <t xml:space="preserve">Чернівецький районний суд </t>
  </si>
  <si>
    <t xml:space="preserve">Немирівський районний суд </t>
  </si>
  <si>
    <t>Тульчинський районний суд</t>
  </si>
  <si>
    <t xml:space="preserve">Літинський районний суд </t>
  </si>
  <si>
    <t xml:space="preserve">Хмільницький міськрайонний суд </t>
  </si>
  <si>
    <t>Тиврівський районний суд</t>
  </si>
  <si>
    <t xml:space="preserve">Шаргородський районний суд </t>
  </si>
  <si>
    <t xml:space="preserve">Томашпільський районний суд </t>
  </si>
  <si>
    <t xml:space="preserve">Ямпільський районний суд </t>
  </si>
  <si>
    <t>Волинська область</t>
  </si>
  <si>
    <t>Луцький міськрайонний суд Волинської області</t>
  </si>
  <si>
    <t>Ковельський міськрайонний суд Волинської області</t>
  </si>
  <si>
    <t>Старовижівський районний суд</t>
  </si>
  <si>
    <t>Володимир-Волинський міський суд Волинської області</t>
  </si>
  <si>
    <t>Турійський районний суд Волинської області</t>
  </si>
  <si>
    <t>Іваничівський районний суд Волинської області</t>
  </si>
  <si>
    <t>Нововолинський міський суд Волинської області</t>
  </si>
  <si>
    <t>Ківерцівський районний суд Волинської області</t>
  </si>
  <si>
    <t>Рожищенський районний суд Волинської області</t>
  </si>
  <si>
    <t>Камінь-Каширський районний суд Волинської області</t>
  </si>
  <si>
    <t>Ратнівський районний суд Волинської області</t>
  </si>
  <si>
    <t>Любомльський районний суд</t>
  </si>
  <si>
    <t>Шацький районний суд Волинської області</t>
  </si>
  <si>
    <t>Любешівський районний суд Волинської області</t>
  </si>
  <si>
    <t>Маневицький районний суд Волинської області</t>
  </si>
  <si>
    <t>Горохівський районний суд Волинської області</t>
  </si>
  <si>
    <t>Локачинський суд Волинської області</t>
  </si>
  <si>
    <t>Дніпропетровська область</t>
  </si>
  <si>
    <t>Амур-Ніжньодніпровський районний міста Дніпрпопетровська</t>
  </si>
  <si>
    <t>Дніпрпопетровський райониий</t>
  </si>
  <si>
    <t>Індустріальний районний міста Дніпропетровська</t>
  </si>
  <si>
    <t>Самарський районний міста Дніпропетровська</t>
  </si>
  <si>
    <t>Жовтневий районний суд м Дніпропетровська</t>
  </si>
  <si>
    <t>Солонянський районний</t>
  </si>
  <si>
    <t>Бабушкінський районний м Дніпропетровська</t>
  </si>
  <si>
    <t>Кіровський районний м Дніпропетровська</t>
  </si>
  <si>
    <t>Красногвардійський районний м Дніпропетровська</t>
  </si>
  <si>
    <t>Ленінський районний м Дніпропетровська</t>
  </si>
  <si>
    <t>Тернівський районний м Кривого Рогу</t>
  </si>
  <si>
    <t>Жовтневий районний суд м Кривого Рогу</t>
  </si>
  <si>
    <t>Криворізький районний</t>
  </si>
  <si>
    <t>Саксаганський районний м Кривого Рогу</t>
  </si>
  <si>
    <t>Центрально-Міський районний м Кривого Рогу</t>
  </si>
  <si>
    <t>Апостолівський районний</t>
  </si>
  <si>
    <t>Довгинцівський районний м Кривого Рогу</t>
  </si>
  <si>
    <t>Софіївський районний</t>
  </si>
  <si>
    <t>Дзержинський районний міста Кривого Рогу</t>
  </si>
  <si>
    <t>Інгулецький районний міста Кривого Рогу</t>
  </si>
  <si>
    <t>Широківський районний</t>
  </si>
  <si>
    <t>Баглійський районний міста Дніпродзержинська</t>
  </si>
  <si>
    <t>Дніпровський районний міста Дніпродзержинська</t>
  </si>
  <si>
    <t>Заводський районний міста Дніпродзержинська</t>
  </si>
  <si>
    <t>Марганецький міський</t>
  </si>
  <si>
    <t>Нікопольський міськрайонний</t>
  </si>
  <si>
    <t>Орджонікідзевський міський</t>
  </si>
  <si>
    <t>Томаківський районний</t>
  </si>
  <si>
    <t xml:space="preserve">Вільногірський міський </t>
  </si>
  <si>
    <t>Верхньодніпровський районний</t>
  </si>
  <si>
    <t>Криничанський районний</t>
  </si>
  <si>
    <t>П'ятихатський районний</t>
  </si>
  <si>
    <t>Жовтоводський міський</t>
  </si>
  <si>
    <t>Магдалинівський районний</t>
  </si>
  <si>
    <t>Петриківський районний</t>
  </si>
  <si>
    <t>Царичанський районний</t>
  </si>
  <si>
    <t>Васильківський районний</t>
  </si>
  <si>
    <t>Покровський районний</t>
  </si>
  <si>
    <t>Межівський районний</t>
  </si>
  <si>
    <t>Петропавлівський районний</t>
  </si>
  <si>
    <t>Першотравенський міський</t>
  </si>
  <si>
    <t>Павлоградський міськрайонний</t>
  </si>
  <si>
    <t>Юр'ївський районний</t>
  </si>
  <si>
    <t>Тернівський міський</t>
  </si>
  <si>
    <t>Синельниківський міськрайонний</t>
  </si>
  <si>
    <t xml:space="preserve">Новомосковський міськрайонний </t>
  </si>
  <si>
    <t>Донецька область</t>
  </si>
  <si>
    <t xml:space="preserve">Артемівський міськрайонний </t>
  </si>
  <si>
    <t xml:space="preserve">Волноваський районний </t>
  </si>
  <si>
    <t xml:space="preserve">Володарський районний </t>
  </si>
  <si>
    <t xml:space="preserve">Великоновосілківський районний </t>
  </si>
  <si>
    <t xml:space="preserve">Вугледарський міський </t>
  </si>
  <si>
    <t xml:space="preserve">Мар'їнський районний </t>
  </si>
  <si>
    <t xml:space="preserve">Авдіївський міський  </t>
  </si>
  <si>
    <t xml:space="preserve">Димитровський міський </t>
  </si>
  <si>
    <t xml:space="preserve">Красноармійський міськрайонний  </t>
  </si>
  <si>
    <t xml:space="preserve">Новогродівський міський </t>
  </si>
  <si>
    <t xml:space="preserve">Селидівський міський </t>
  </si>
  <si>
    <t>Іллічівський районний  м.Маріуполя</t>
  </si>
  <si>
    <t>Орджонікідзевський районний м.Маріуполя</t>
  </si>
  <si>
    <t>Жовтневий районний  м.Маріуполя</t>
  </si>
  <si>
    <t xml:space="preserve">Першотравневий районний </t>
  </si>
  <si>
    <t>Приморський районний  м.Маріуполя</t>
  </si>
  <si>
    <t xml:space="preserve">Краматорський міський </t>
  </si>
  <si>
    <t xml:space="preserve">Дзержинський міський </t>
  </si>
  <si>
    <t xml:space="preserve">Дружківський міський </t>
  </si>
  <si>
    <t xml:space="preserve">Костянтинівський міськрайонний </t>
  </si>
  <si>
    <t xml:space="preserve">Слов'янський міськрайонний </t>
  </si>
  <si>
    <t xml:space="preserve">Краснолиманський міський </t>
  </si>
  <si>
    <t xml:space="preserve">Добропільський міськрайонний </t>
  </si>
  <si>
    <t xml:space="preserve">Олександрівський районний </t>
  </si>
  <si>
    <t>Житомирська область</t>
  </si>
  <si>
    <t>Богунський районний суд м.Житомира</t>
  </si>
  <si>
    <t>Корольовський районний суд м.Житомира</t>
  </si>
  <si>
    <t>Житомирський районний суд Житомирської області</t>
  </si>
  <si>
    <t>Червоноармійський районний суд Житомирської області</t>
  </si>
  <si>
    <t>Малинський районний суд Житомирської області</t>
  </si>
  <si>
    <t>Радомишльський районний суд Житомирської області</t>
  </si>
  <si>
    <t xml:space="preserve">Володарсько-Волинський районний суд Житомирської області </t>
  </si>
  <si>
    <t>Черняхівський районний суд Житомирської області</t>
  </si>
  <si>
    <t>Баранівський районний суд Житомирської області</t>
  </si>
  <si>
    <t>Новоград-Волинський міськрайонний суд Житомирської області</t>
  </si>
  <si>
    <t>Любарський районний суд Житомирської області</t>
  </si>
  <si>
    <t>Романівський районний суд Житомирської області</t>
  </si>
  <si>
    <t>Чуднівський районний суд Житомирської області</t>
  </si>
  <si>
    <t>Андрушівський районний суд Житомирської області</t>
  </si>
  <si>
    <t>Попільнянський районний суд Житомирської області</t>
  </si>
  <si>
    <t>Ружинський районний суд Житомирської області</t>
  </si>
  <si>
    <t>Бердичівський міськрайонний суд Житомирської області</t>
  </si>
  <si>
    <t>Коростенський міськрайонний суд Житомирської області</t>
  </si>
  <si>
    <t>Лугинський районний суд Житомирської області</t>
  </si>
  <si>
    <t>Ємільчинський районний суд Житомирської області</t>
  </si>
  <si>
    <t>Олевський районний суд Житомирської області</t>
  </si>
  <si>
    <t>Народицький районний суд Житомирської області</t>
  </si>
  <si>
    <t>Овруцький районний суд Житомирської області</t>
  </si>
  <si>
    <t>Брусилівський районний суд Житомирської області</t>
  </si>
  <si>
    <t>Коростишівський районний суд Житомирської області</t>
  </si>
  <si>
    <t>Закарпатська область</t>
  </si>
  <si>
    <t>Берегівський районний суд</t>
  </si>
  <si>
    <t>Виноградівський районний суд</t>
  </si>
  <si>
    <t>Воловецький районний суд</t>
  </si>
  <si>
    <t>Міжгірський районний суд</t>
  </si>
  <si>
    <t>Великоберезнянський районний суд</t>
  </si>
  <si>
    <t>Перечинський районний суд</t>
  </si>
  <si>
    <t>Іршавський районний суд</t>
  </si>
  <si>
    <t>Хустський районний суд</t>
  </si>
  <si>
    <t>Рахівський районний суд</t>
  </si>
  <si>
    <t>Тячівський районний суд</t>
  </si>
  <si>
    <t>Свалявський районний суд</t>
  </si>
  <si>
    <t>Мукачівський міськрайонний суд</t>
  </si>
  <si>
    <t>Ужгородський міськрайонний суд</t>
  </si>
  <si>
    <t>Запорізька область</t>
  </si>
  <si>
    <t>Бердянський міськрайонний</t>
  </si>
  <si>
    <t>Заводський районний суд м.Запоріжжя</t>
  </si>
  <si>
    <t>Шевченківський районний суд м.Запоріжжя</t>
  </si>
  <si>
    <t>Жовтневий районний суд м.Запоріжжя</t>
  </si>
  <si>
    <t>Комунарський  районний суд м.Запоріжжя</t>
  </si>
  <si>
    <t>Ленінський районний суд м.Запоріжжя</t>
  </si>
  <si>
    <t>Орджонікідзевський  районний суд м.Запоріжжя</t>
  </si>
  <si>
    <t>Запорізький  районний суд Запорізької області</t>
  </si>
  <si>
    <t>Хортицький районний суд м.Запоріжжя</t>
  </si>
  <si>
    <t>Вільнянський районний суд Запорізької області</t>
  </si>
  <si>
    <t>Новомиколаївський районний суд Запорізької області</t>
  </si>
  <si>
    <t>Гуляйпільський районний</t>
  </si>
  <si>
    <t>Оріхівський районний</t>
  </si>
  <si>
    <t>Куйбишевський районний</t>
  </si>
  <si>
    <t>Пологівський районний</t>
  </si>
  <si>
    <t>Розівський районний</t>
  </si>
  <si>
    <t>Токмацький районний</t>
  </si>
  <si>
    <t>Чернігівський районний</t>
  </si>
  <si>
    <t>Приазовський районний</t>
  </si>
  <si>
    <t>Приморський районний</t>
  </si>
  <si>
    <t>Веселівський районний</t>
  </si>
  <si>
    <t>Мелітопольський міськрайонний</t>
  </si>
  <si>
    <t>Якимівський районний</t>
  </si>
  <si>
    <t>Василівський районний</t>
  </si>
  <si>
    <t>Михайлівський районний</t>
  </si>
  <si>
    <t>Великобілозерський районний</t>
  </si>
  <si>
    <t>Енергодарський міський</t>
  </si>
  <si>
    <t>Кам'янсько-Дніпровський районний</t>
  </si>
  <si>
    <t>Івано-Франківська область</t>
  </si>
  <si>
    <t>Богородчанський районний суд Івано-Франківської області</t>
  </si>
  <si>
    <t>Болехівський міський суд Івано-Франківської області</t>
  </si>
  <si>
    <t>Верховинський районний суд Івано-Франківської області</t>
  </si>
  <si>
    <t>Галицький районний суд  Івано-Франківської області</t>
  </si>
  <si>
    <t>Городенківський районний суд Івано-Франківської області</t>
  </si>
  <si>
    <t>Долинський районний суд Івано-Франківської області</t>
  </si>
  <si>
    <t>Калуський міськрайонний суд Івано-Франківської області</t>
  </si>
  <si>
    <t>Івано-Франківський міський  суд Івано-Франківської області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</si>
  <si>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</si>
  <si>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</si>
  <si>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</si>
  <si>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</si>
  <si>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Рожнятівський районний суд Івано-Франківської області</t>
  </si>
  <si>
    <t>Снятинський районний суд Івано-Франківської області</t>
  </si>
  <si>
    <t>Тисменицький районний суд Івано-Франківської області</t>
  </si>
  <si>
    <t>Тлумацький районний суд Івано-Франківської області</t>
  </si>
  <si>
    <t xml:space="preserve">Яремчанський міський суд Івано-Франківської області </t>
  </si>
  <si>
    <t>Київська область</t>
  </si>
  <si>
    <t xml:space="preserve">Вишгородський районний </t>
  </si>
  <si>
    <t xml:space="preserve">Іванківський районний  </t>
  </si>
  <si>
    <t xml:space="preserve">Броварський міськрайонний </t>
  </si>
  <si>
    <t>Славутицький міський</t>
  </si>
  <si>
    <t xml:space="preserve">Бориспільський міськрайонний  </t>
  </si>
  <si>
    <t xml:space="preserve">Баришівський районний  </t>
  </si>
  <si>
    <t xml:space="preserve">Березанський міський  </t>
  </si>
  <si>
    <t xml:space="preserve">Переяслав-Хмельницький міськрайонний </t>
  </si>
  <si>
    <t xml:space="preserve">Згурівський районний  </t>
  </si>
  <si>
    <t xml:space="preserve">Яготинський районний </t>
  </si>
  <si>
    <t xml:space="preserve">Обухівський районний </t>
  </si>
  <si>
    <t xml:space="preserve">Кагарлицький районний </t>
  </si>
  <si>
    <t xml:space="preserve">Миронівський районний  </t>
  </si>
  <si>
    <t xml:space="preserve">Ржищівський міський  </t>
  </si>
  <si>
    <t xml:space="preserve">Богуславський районний  </t>
  </si>
  <si>
    <t xml:space="preserve">Ставищенський районний  </t>
  </si>
  <si>
    <t xml:space="preserve">Рокитнянський районний  </t>
  </si>
  <si>
    <t xml:space="preserve">Таращанський районний </t>
  </si>
  <si>
    <t xml:space="preserve">Сквирський районний </t>
  </si>
  <si>
    <t xml:space="preserve">Тетіївський районний </t>
  </si>
  <si>
    <t>Білоцерківський міськрайонний</t>
  </si>
  <si>
    <t xml:space="preserve">Васильківський міськрайонний </t>
  </si>
  <si>
    <t xml:space="preserve">Фастівський міськрайонний </t>
  </si>
  <si>
    <t xml:space="preserve">Ірпінський міський </t>
  </si>
  <si>
    <t xml:space="preserve">Бородянський районний </t>
  </si>
  <si>
    <t xml:space="preserve">Макарівський районний </t>
  </si>
  <si>
    <t xml:space="preserve">Києво-Святошинський районний </t>
  </si>
  <si>
    <t>Кіровоградська область</t>
  </si>
  <si>
    <t>Гайворонський районний суд</t>
  </si>
  <si>
    <t>Ульяновський районний суд</t>
  </si>
  <si>
    <t>Вільшанський районний суд</t>
  </si>
  <si>
    <t>Голованівський районний суд</t>
  </si>
  <si>
    <t>Новоархангельський районний суд</t>
  </si>
  <si>
    <t>Добровеличківський районний суд</t>
  </si>
  <si>
    <t>Новоукраїнський районний суд</t>
  </si>
  <si>
    <t>Маловисківський районний суд</t>
  </si>
  <si>
    <t>Новомиргородський районний суд</t>
  </si>
  <si>
    <t>Долинський районний суд</t>
  </si>
  <si>
    <t>Новгородківський районний суд</t>
  </si>
  <si>
    <t>Устинівський районний суд</t>
  </si>
  <si>
    <t>Олександрійський міськрайонний суд</t>
  </si>
  <si>
    <t>Петрівський районний суд</t>
  </si>
  <si>
    <t>Бобринецький районний суд</t>
  </si>
  <si>
    <t>Кіровоградський районний суд</t>
  </si>
  <si>
    <t>Компаніївський районний суд</t>
  </si>
  <si>
    <t>Знам'янський міськрайонний суд</t>
  </si>
  <si>
    <t>Олександрівський районний суд</t>
  </si>
  <si>
    <t>Онуфріївський районний суд</t>
  </si>
  <si>
    <t>Світловодський міськрайонний суд</t>
  </si>
  <si>
    <t>Ленінський районний суд м. Кіровограда</t>
  </si>
  <si>
    <t xml:space="preserve">Кіровський районний суд м. Кіровограда  </t>
  </si>
  <si>
    <t>Луганська область</t>
  </si>
  <si>
    <t>Новоайдарський районний</t>
  </si>
  <si>
    <t>Сєвєродонецький міський</t>
  </si>
  <si>
    <t>Лисичанський міський</t>
  </si>
  <si>
    <t>Попаснянський районний</t>
  </si>
  <si>
    <t>Кремінський районний</t>
  </si>
  <si>
    <t>Рубіжанський міський</t>
  </si>
  <si>
    <t>Сватівський районний</t>
  </si>
  <si>
    <t>Троїцький районний</t>
  </si>
  <si>
    <t>Білокуракінський районний</t>
  </si>
  <si>
    <t>Старобільський районний</t>
  </si>
  <si>
    <t>Марківський районний</t>
  </si>
  <si>
    <t>Новопсковський районний</t>
  </si>
  <si>
    <t>Біловодський районний</t>
  </si>
  <si>
    <t>Міловський районний</t>
  </si>
  <si>
    <t>Станично-Луганський районний</t>
  </si>
  <si>
    <t>Львівська область</t>
  </si>
  <si>
    <t>Бориславський міський</t>
  </si>
  <si>
    <t>Дрогобицький міськрайонний</t>
  </si>
  <si>
    <t>Трускавецький міський</t>
  </si>
  <si>
    <t xml:space="preserve">Стрийський міськрайонний </t>
  </si>
  <si>
    <t>Жидачівський районний</t>
  </si>
  <si>
    <t xml:space="preserve">Сколівський районний </t>
  </si>
  <si>
    <t>Перемишлянський районний</t>
  </si>
  <si>
    <t>Золочівський районний</t>
  </si>
  <si>
    <t>Бродівський районний</t>
  </si>
  <si>
    <t>Буський районний</t>
  </si>
  <si>
    <t>Турківський районний</t>
  </si>
  <si>
    <t>Старосамбірський районний</t>
  </si>
  <si>
    <t>Мостиський районний</t>
  </si>
  <si>
    <t>Самбірський міськрайонний</t>
  </si>
  <si>
    <t>Городоцький районний</t>
  </si>
  <si>
    <t>Яворівський районний</t>
  </si>
  <si>
    <t>Сокальський районний</t>
  </si>
  <si>
    <t>Червоноградський міський</t>
  </si>
  <si>
    <t>Жовківський районний</t>
  </si>
  <si>
    <t>Кам'янка-Бузький районний</t>
  </si>
  <si>
    <t>Радехівський районний</t>
  </si>
  <si>
    <t>Миколаївський районний</t>
  </si>
  <si>
    <t>Пустомитівський районний</t>
  </si>
  <si>
    <t>Личаківський районний м. Львова</t>
  </si>
  <si>
    <t>Шевченківський районний м. Львова</t>
  </si>
  <si>
    <t>Галицький районний м. Львова</t>
  </si>
  <si>
    <t>Сихівський районний м. Львова</t>
  </si>
  <si>
    <t>Залізничний районний м. Львова</t>
  </si>
  <si>
    <t>Франківський районний м. Львова</t>
  </si>
  <si>
    <t>Миколаївська область</t>
  </si>
  <si>
    <t>Врадіївський районний суд Миколаївської області</t>
  </si>
  <si>
    <t>Кривоозерський районний суд Миколаївської області</t>
  </si>
  <si>
    <t>Первомайський міськрайонний суд Миколаївської області</t>
  </si>
  <si>
    <t>Арбузинський районний суд Миколаївської області</t>
  </si>
  <si>
    <t>Братський районний суд Миколаївської області</t>
  </si>
  <si>
    <t>Южноукраїнський міський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</si>
  <si>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</si>
  <si>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</si>
  <si>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</si>
  <si>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</si>
  <si>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Березанський районний суд Миколаївської області</t>
  </si>
  <si>
    <t>Миколаївський районний суд Миколаївської області</t>
  </si>
  <si>
    <t>Очаківський районний суд Миколаївської області</t>
  </si>
  <si>
    <t>Баштанський районний суд Миколаївської області</t>
  </si>
  <si>
    <t>Казанківський районний суд Миколаївської області</t>
  </si>
  <si>
    <t>Новобузький районний суд Миколаївської області</t>
  </si>
  <si>
    <t>Березнегуватський районний суд Миколаївської області</t>
  </si>
  <si>
    <t>Снігурівський районний суд Миколаївської області</t>
  </si>
  <si>
    <t>Заводський районний суд міста Миколаєва</t>
  </si>
  <si>
    <t>Новоодеський районний суд Миколаївської області</t>
  </si>
  <si>
    <t>Центральний районний суд міста Миколаєва</t>
  </si>
  <si>
    <t>Жовтневий районний суд Миколаївської області</t>
  </si>
  <si>
    <t>Корабельний районний суд міста Миколаєва</t>
  </si>
  <si>
    <t>Ленінський районний суд міста Миколаєва</t>
  </si>
  <si>
    <t>Одеська область</t>
  </si>
  <si>
    <t>Арцизький районний суд</t>
  </si>
  <si>
    <t>Саратський районний суд</t>
  </si>
  <si>
    <t>Тарутинський районний суд</t>
  </si>
  <si>
    <t>Татарбунарський районний суд</t>
  </si>
  <si>
    <t>Березівський районний суд</t>
  </si>
  <si>
    <t>Миколаївський районний суд</t>
  </si>
  <si>
    <t>Білгород-Дністровський міськрайонний суд</t>
  </si>
  <si>
    <t>Біляївський районний суд</t>
  </si>
  <si>
    <t>Теплодарський міський суд</t>
  </si>
  <si>
    <t>Великомихайлівський районний суд</t>
  </si>
  <si>
    <t>Фрунзівський районний суд</t>
  </si>
  <si>
    <t>Ширяївський районний суд</t>
  </si>
  <si>
    <t>Болградський районний суд</t>
  </si>
  <si>
    <t>Ізмаїльський міськрайонний суд</t>
  </si>
  <si>
    <t>Кілійський районний суд</t>
  </si>
  <si>
    <t>Ренійський районний суд</t>
  </si>
  <si>
    <t>Іллічівський міський суд</t>
  </si>
  <si>
    <t>Овідіопольський районний суд</t>
  </si>
  <si>
    <t>Комінтернівський районний суд</t>
  </si>
  <si>
    <t>Южний міський суд</t>
  </si>
  <si>
    <t>Балтський районний суд</t>
  </si>
  <si>
    <t>Кодимський районний суд</t>
  </si>
  <si>
    <t>Любашівський районний суд</t>
  </si>
  <si>
    <t>Савранський районний суд</t>
  </si>
  <si>
    <t xml:space="preserve">Ананьївський районний суд </t>
  </si>
  <si>
    <t>Красноокнянський районний суд</t>
  </si>
  <si>
    <t>Котовський міськрайонний суд</t>
  </si>
  <si>
    <t>Іванівський районний суд</t>
  </si>
  <si>
    <t>Роздільнянський районний суд</t>
  </si>
  <si>
    <t>Суворовський районний суд</t>
  </si>
  <si>
    <t>Приморський районний суд</t>
  </si>
  <si>
    <t>Київський районний суд</t>
  </si>
  <si>
    <t>Малиновський районний суд</t>
  </si>
  <si>
    <t>Полтавська область</t>
  </si>
  <si>
    <t>Октябрський районний суд м.Полтави</t>
  </si>
  <si>
    <t>Ленінський районний суд м.Полтави</t>
  </si>
  <si>
    <t>Київський районний суд м. Полтави</t>
  </si>
  <si>
    <t>Гадяцький районний суд Полтавської області</t>
  </si>
  <si>
    <t>Зіньківський районний суд Полтавської області</t>
  </si>
  <si>
    <t>Глобинський районний суд Полтавської області</t>
  </si>
  <si>
    <t>Хорольський районний суд Полтавської області</t>
  </si>
  <si>
    <t>Семенівський районний суд Полтавської області</t>
  </si>
  <si>
    <t>Комсомольський міський суд Полтавської області</t>
  </si>
  <si>
    <t>Козельщинський районний суд Полтавської області</t>
  </si>
  <si>
    <t>Диканський районний суд Полтавської області</t>
  </si>
  <si>
    <t>Котелевський районний суд Полтавської області</t>
  </si>
  <si>
    <t>Карлівський районний суд Полтавської області</t>
  </si>
  <si>
    <t>Машівський районний суд Полтавської області</t>
  </si>
  <si>
    <t>Чутівський районний суд Полтавської області</t>
  </si>
  <si>
    <t>Кобеляцький районний суд Полтавської області</t>
  </si>
  <si>
    <t>Новосанжарський районний суд Полтавської області</t>
  </si>
  <si>
    <t>Автозаводський районний суд м.Кременчука</t>
  </si>
  <si>
    <t>Крюківський районний суд м.Кременчука</t>
  </si>
  <si>
    <t>Кременчуцький районний суд Полтавської області</t>
  </si>
  <si>
    <t>Лубенський міськрайонний суд Полтавської області</t>
  </si>
  <si>
    <t>Лохвицький районний суд Полтавської області</t>
  </si>
  <si>
    <t>Оржицький районний суд Полтавської області</t>
  </si>
  <si>
    <t>Миргородський міськрайонний суд Полтавської області</t>
  </si>
  <si>
    <t>Великобагачанський районний суд Полтавської області</t>
  </si>
  <si>
    <t>Шишацький районний суд Полтавської області</t>
  </si>
  <si>
    <t>Пирятинський районний суд Полтавської області</t>
  </si>
  <si>
    <t>Чорнухинський районний суд Полтавської області</t>
  </si>
  <si>
    <t>Гребінківський районний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</si>
  <si>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</si>
  <si>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</si>
  <si>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Рівненська область</t>
  </si>
  <si>
    <t>Володимирецький районний суд Рівненської області</t>
  </si>
  <si>
    <t>Кузнецовський міський суд Рівненської області</t>
  </si>
  <si>
    <t>Дубровицький районний суд Рівненської області</t>
  </si>
  <si>
    <t>Зарічненський районний суд Рівненської області</t>
  </si>
  <si>
    <t>Березнівський районний суд Рівненської області</t>
  </si>
  <si>
    <t>Костопільський районний суд Рівненської області</t>
  </si>
  <si>
    <t>Рокитнівський районний суд Рівненської області</t>
  </si>
  <si>
    <t>Сарненський районний суд Рівненської області</t>
  </si>
  <si>
    <t>Рівненський міський суд Рівненської області</t>
  </si>
  <si>
    <t>Рівненський районний суд Рівненської області</t>
  </si>
  <si>
    <t>Гощанський районний суд Рівненської області</t>
  </si>
  <si>
    <t>Корецький районний суд Рівненської області</t>
  </si>
  <si>
    <t>Здолбунівський районний суд Рівненської області</t>
  </si>
  <si>
    <t>Острозький районний суд Рівненської області</t>
  </si>
  <si>
    <t>Демидівський районний суд Рівненської області</t>
  </si>
  <si>
    <t>Дубенський міськрайонний суд Рівненської області</t>
  </si>
  <si>
    <t>Млинівський районний суд Рівненської області</t>
  </si>
  <si>
    <t>Радивилівський районний суд Рівненської області</t>
  </si>
  <si>
    <t>Сумська область</t>
  </si>
  <si>
    <t>Середино-Будський районний</t>
  </si>
  <si>
    <t>Шосткинський міськрайонний</t>
  </si>
  <si>
    <t>Ямпільський районний</t>
  </si>
  <si>
    <t xml:space="preserve">Глухівський міськрайонний </t>
  </si>
  <si>
    <t>Кролевецький районний</t>
  </si>
  <si>
    <t xml:space="preserve">Путивльський районний </t>
  </si>
  <si>
    <t xml:space="preserve">Буринський районний </t>
  </si>
  <si>
    <t>Конотопський міськрайонний</t>
  </si>
  <si>
    <t>Липоводолинський районний</t>
  </si>
  <si>
    <t>Недригайлівський районний</t>
  </si>
  <si>
    <t>Роменський міськрайонний</t>
  </si>
  <si>
    <t>Великописарівський районний</t>
  </si>
  <si>
    <t xml:space="preserve">Охтирський міськрайонний </t>
  </si>
  <si>
    <t xml:space="preserve">Тростянецький районний </t>
  </si>
  <si>
    <t>Лебединський районний</t>
  </si>
  <si>
    <t xml:space="preserve">Білопільський районний </t>
  </si>
  <si>
    <t>Краснопільський районний</t>
  </si>
  <si>
    <t xml:space="preserve">Сумський районний </t>
  </si>
  <si>
    <t>Зарічний районний м.Суми</t>
  </si>
  <si>
    <t>Ковпаківський районний м.Суми</t>
  </si>
  <si>
    <t>Тернопільська область</t>
  </si>
  <si>
    <t>Бережанський районний</t>
  </si>
  <si>
    <t>Зборівський районний</t>
  </si>
  <si>
    <t>Козівський районний</t>
  </si>
  <si>
    <t>Підгаєцький районний</t>
  </si>
  <si>
    <t>Бучацький районний</t>
  </si>
  <si>
    <t>Монастириський районний</t>
  </si>
  <si>
    <t>Збаразький районний</t>
  </si>
  <si>
    <t>Лановецький районний</t>
  </si>
  <si>
    <t>Підволочиський районний</t>
  </si>
  <si>
    <t>Кременецький районний</t>
  </si>
  <si>
    <t>Шумський районний</t>
  </si>
  <si>
    <t>Гусятинський районний</t>
  </si>
  <si>
    <t>Теребовлянський районний</t>
  </si>
  <si>
    <t>Тернопільський міськрайонний</t>
  </si>
  <si>
    <t>Борщівський районний</t>
  </si>
  <si>
    <t>Заліщицький районний</t>
  </si>
  <si>
    <t>Чортківський районний</t>
  </si>
  <si>
    <t>Харківська область</t>
  </si>
  <si>
    <t xml:space="preserve">Балаклійський районний  </t>
  </si>
  <si>
    <t xml:space="preserve">Зміївський районний  </t>
  </si>
  <si>
    <t>Краснокутський районний</t>
  </si>
  <si>
    <t xml:space="preserve">Богодухівський районний  </t>
  </si>
  <si>
    <t>Валківський районний</t>
  </si>
  <si>
    <t>Коломацький районний</t>
  </si>
  <si>
    <t>Нововодолазький районний</t>
  </si>
  <si>
    <t>Великобурлуцький районний</t>
  </si>
  <si>
    <t xml:space="preserve">Вовчанський районний </t>
  </si>
  <si>
    <t xml:space="preserve">Дергачівський районний  </t>
  </si>
  <si>
    <t xml:space="preserve">Золочівський районний  </t>
  </si>
  <si>
    <t xml:space="preserve">Барвінківський районний  </t>
  </si>
  <si>
    <t xml:space="preserve">Борівський районний  </t>
  </si>
  <si>
    <t>Ізюмський міськрайонний</t>
  </si>
  <si>
    <t xml:space="preserve">Зачепилівський районний  </t>
  </si>
  <si>
    <t>Кегичівський районний</t>
  </si>
  <si>
    <t>Красноградський районний</t>
  </si>
  <si>
    <t xml:space="preserve">Сахновщинський районний </t>
  </si>
  <si>
    <t>Дворічанський районний</t>
  </si>
  <si>
    <t xml:space="preserve">Куп'янський міськрайонний </t>
  </si>
  <si>
    <t>Шевченківський районний</t>
  </si>
  <si>
    <t>Близнюківський  районний</t>
  </si>
  <si>
    <t xml:space="preserve">Лозівський міськрайонний </t>
  </si>
  <si>
    <t xml:space="preserve">Харківський районний </t>
  </si>
  <si>
    <t xml:space="preserve">Люботинський міський </t>
  </si>
  <si>
    <t>Первомайський міськрайонний</t>
  </si>
  <si>
    <t>Печенізький районний</t>
  </si>
  <si>
    <t xml:space="preserve">Чугуївський міський </t>
  </si>
  <si>
    <t>Дзержинський районний м.Харкова</t>
  </si>
  <si>
    <t>Київський районний м.Харкова</t>
  </si>
  <si>
    <t>Московський районний м.Харкова</t>
  </si>
  <si>
    <t>Орджонікідзевський районний м.Харкова</t>
  </si>
  <si>
    <t>Фрунзенський районний м.Харкова</t>
  </si>
  <si>
    <t>Комінтернівський районний суд м. Харкова</t>
  </si>
  <si>
    <t>Червонозаводський районний м.Харкова</t>
  </si>
  <si>
    <t xml:space="preserve">Жовтневий районний м.Харкова  </t>
  </si>
  <si>
    <t>Ленінський районний м.Харкова</t>
  </si>
  <si>
    <t>Херсонська область</t>
  </si>
  <si>
    <t>Білозерський районний</t>
  </si>
  <si>
    <t>Бериславський районний</t>
  </si>
  <si>
    <t>Новокаховський міський</t>
  </si>
  <si>
    <t>Каланчацький районний</t>
  </si>
  <si>
    <t>Скадовський районний</t>
  </si>
  <si>
    <t>Генічеський районний</t>
  </si>
  <si>
    <t>Іванівський районний</t>
  </si>
  <si>
    <t>Новотроїцький районний</t>
  </si>
  <si>
    <t>Каховський міськрайонний</t>
  </si>
  <si>
    <t>Чаплинський районний</t>
  </si>
  <si>
    <t>Великоолександрівський районний</t>
  </si>
  <si>
    <t>Високопільський районний</t>
  </si>
  <si>
    <t>Нововоронцовський районний</t>
  </si>
  <si>
    <t>Голопристанський районний</t>
  </si>
  <si>
    <t>Цюрупинський районний</t>
  </si>
  <si>
    <t>Великолепетиський районний</t>
  </si>
  <si>
    <t>Верхньорогачицький районний</t>
  </si>
  <si>
    <t>Горностаївський районний</t>
  </si>
  <si>
    <t>Нижньосірогозький районний</t>
  </si>
  <si>
    <t>Херсонський міський</t>
  </si>
  <si>
    <t>Хмельницька область</t>
  </si>
  <si>
    <t>Волочиський районний суд Хмельницької області</t>
  </si>
  <si>
    <t>Хмельницький міськрайонний суд Хмельницької області</t>
  </si>
  <si>
    <t>Білогірський районний суд Хмельницької області</t>
  </si>
  <si>
    <t>Ізяславський районний суд Хмельницької області</t>
  </si>
  <si>
    <t>Теофіпольський районний суд Хмельницької області</t>
  </si>
  <si>
    <t>Красилівський районний суд Хмельницької області</t>
  </si>
  <si>
    <t>Старокостянтинівський районний суд Хмельницької області</t>
  </si>
  <si>
    <t>Полонський районний суд Хмельницької області</t>
  </si>
  <si>
    <t>Шепетівський міськрайонний суд Хмельницької області</t>
  </si>
  <si>
    <t>Нетішинський міський суд Хмельницької області</t>
  </si>
  <si>
    <t>Деражнянський районний суд Хмельницької області</t>
  </si>
  <si>
    <t>Летичівськийй районний суд Хмельницької області</t>
  </si>
  <si>
    <t>Старосинявський районний суд Хмельницької області</t>
  </si>
  <si>
    <t>Віньковецький районний суд Хмельницької області</t>
  </si>
  <si>
    <t>Городоцький районний суд Хмельницької області</t>
  </si>
  <si>
    <t>Ярмолинецький районний суд Хмельницької області</t>
  </si>
  <si>
    <t>Дунаєвецький районний суд Хмельницької області</t>
  </si>
  <si>
    <t>Новоушицький районний суд Хмельницької області</t>
  </si>
  <si>
    <t>Кам'янець-Подільський міськрайонний суд Хмельницької області</t>
  </si>
  <si>
    <t>Чемеровецький районний суд Хмельницької області</t>
  </si>
  <si>
    <t>Черкаська область</t>
  </si>
  <si>
    <t>Придніпровський районний міста Черкас</t>
  </si>
  <si>
    <t>Соснівський районний міста Черкас</t>
  </si>
  <si>
    <t>Черкаський районний суд Черкаської області</t>
  </si>
  <si>
    <t>Чигиринський районний суд Черкаської області</t>
  </si>
  <si>
    <t xml:space="preserve">Ватутінський міський суд </t>
  </si>
  <si>
    <t>Звенигородський районний</t>
  </si>
  <si>
    <t>Катеринопільський районний</t>
  </si>
  <si>
    <t xml:space="preserve">Лисянський районний </t>
  </si>
  <si>
    <t xml:space="preserve">Драбівський районний </t>
  </si>
  <si>
    <t xml:space="preserve">Золотоніський міськрайонний </t>
  </si>
  <si>
    <t xml:space="preserve">Чорнобаївський районний </t>
  </si>
  <si>
    <t>Канівський міськрайонний</t>
  </si>
  <si>
    <t>Городищенський районний</t>
  </si>
  <si>
    <t xml:space="preserve">Корсунь-Шевченківський районний </t>
  </si>
  <si>
    <t xml:space="preserve">Кам'янський районний </t>
  </si>
  <si>
    <t xml:space="preserve">Смілянський міськрайонний </t>
  </si>
  <si>
    <t>Шполянський районний</t>
  </si>
  <si>
    <t>Уманський міськрайонний</t>
  </si>
  <si>
    <t>Маньківський районний</t>
  </si>
  <si>
    <t xml:space="preserve">Тальнівський районний </t>
  </si>
  <si>
    <t>Жашківський районний</t>
  </si>
  <si>
    <t>Монастирищенський районний</t>
  </si>
  <si>
    <t xml:space="preserve">Христинівський районний </t>
  </si>
  <si>
    <t>Чернівецька область</t>
  </si>
  <si>
    <t>Першотравневий районний суд</t>
  </si>
  <si>
    <t>Садгірський районний суд</t>
  </si>
  <si>
    <t>Шевченківський районний суд</t>
  </si>
  <si>
    <t>Заставнівський районний суд</t>
  </si>
  <si>
    <t>Кіцманський районний суд</t>
  </si>
  <si>
    <t>Вижницький районний суд</t>
  </si>
  <si>
    <t>Путильський районний суд</t>
  </si>
  <si>
    <t>Глибоцький районний суд</t>
  </si>
  <si>
    <t>Сторожинецький районний суд</t>
  </si>
  <si>
    <t>Герцаївський районний суд</t>
  </si>
  <si>
    <t>Новоселецький районний суд</t>
  </si>
  <si>
    <t>Хотинський районний суд</t>
  </si>
  <si>
    <t>Кельменецький районний суд</t>
  </si>
  <si>
    <t>Новодністровський міський суд</t>
  </si>
  <si>
    <t>Сокирянський районний суд</t>
  </si>
  <si>
    <t>Чернігівська область</t>
  </si>
  <si>
    <t>Корюківський районний суд Чернігівської області</t>
  </si>
  <si>
    <t>Щорський районний суд Чернігівської області</t>
  </si>
  <si>
    <t>Новгород-Сіверський районний суд Чернігівської області</t>
  </si>
  <si>
    <t>Семенівський районний суд Чернігівської області</t>
  </si>
  <si>
    <t>Городнянський районний суд Чернігівської області</t>
  </si>
  <si>
    <t>Ріпкинський районний суд Чернігівської області</t>
  </si>
  <si>
    <t>Чернігівський районний суд Чернігівської області</t>
  </si>
  <si>
    <t>Куликівський районний суд Чернігівської області</t>
  </si>
  <si>
    <t>Деснянський районний суд м. Чернігова</t>
  </si>
  <si>
    <t>Новозаводський районний суд м. Чернігова</t>
  </si>
  <si>
    <t>Коропський районний суд Чернігівської області</t>
  </si>
  <si>
    <t>Менський районний суд Чернігівської області</t>
  </si>
  <si>
    <t>Сосницький районний суд Чернігівської області</t>
  </si>
  <si>
    <t>Бахмацький районний суд Чернігівської області</t>
  </si>
  <si>
    <t>Борзнянський районний суд Чернігівської області</t>
  </si>
  <si>
    <t>Ніжинський міськрайонний суд Чернігівської області</t>
  </si>
  <si>
    <t>Носівський районний суд Чернігівської області</t>
  </si>
  <si>
    <t>Бобровицький районний суд Чернігівської області</t>
  </si>
  <si>
    <t>Козелецький районний суд Чернігівської області</t>
  </si>
  <si>
    <t>Ічнянський районний суд Чернігівської області</t>
  </si>
  <si>
    <t>Талалаївський районний суд Чернігівської області</t>
  </si>
  <si>
    <t>Варвинський районний суд Чернігівської області</t>
  </si>
  <si>
    <t>Прилуцький міськрайонний суд Чернігівської області</t>
  </si>
  <si>
    <t>Срібнянський районний суд Чернігівської області</t>
  </si>
  <si>
    <t>м.Київ</t>
  </si>
  <si>
    <t>Деснянський районний</t>
  </si>
  <si>
    <t>Дніпровський районний</t>
  </si>
  <si>
    <t>Дарницький районний</t>
  </si>
  <si>
    <t>Печерський районний</t>
  </si>
  <si>
    <t>Голосіївський районний</t>
  </si>
  <si>
    <t>Святошинський районний</t>
  </si>
  <si>
    <t>Солом'янський районний</t>
  </si>
  <si>
    <t>Оболонський районний</t>
  </si>
  <si>
    <t xml:space="preserve">Подільський районний </t>
  </si>
  <si>
    <t xml:space="preserve"> Вінницька область</t>
  </si>
  <si>
    <t xml:space="preserve"> Волинська область</t>
  </si>
  <si>
    <t xml:space="preserve"> Дніпропетровська область</t>
  </si>
  <si>
    <t xml:space="preserve"> Донецька область</t>
  </si>
  <si>
    <t xml:space="preserve"> Житомирська область</t>
  </si>
  <si>
    <t xml:space="preserve">Рівненська область </t>
  </si>
  <si>
    <t xml:space="preserve"> місто Київ</t>
  </si>
  <si>
    <t>Національна школа суддів України</t>
  </si>
  <si>
    <t>Персональні комп'ютери</t>
  </si>
  <si>
    <t>вартість, 
тис. грн.</t>
  </si>
  <si>
    <t>Фактично придбано</t>
  </si>
  <si>
    <t>Кількісний розподіл згідно листа ДСА України 
від 30.11.2023 
№ 15-15397/23</t>
  </si>
  <si>
    <t>НШСУ</t>
  </si>
  <si>
    <t>№ з/п</t>
  </si>
  <si>
    <t>Славутський міськрайонний суд Хмельницької області</t>
  </si>
  <si>
    <t>ТУ ДСА України</t>
  </si>
  <si>
    <t>Всього придбано серверів</t>
  </si>
  <si>
    <t xml:space="preserve">% використання (розраховано з кількісного показника) </t>
  </si>
  <si>
    <t>Всього (тип І, ІІ, ІІІ)</t>
  </si>
  <si>
    <t>кількість, шт.</t>
  </si>
  <si>
    <t>Інше обладнання (БФП, жорсткі диски, тощо)</t>
  </si>
  <si>
    <t>Всього заплановано до придбання скрверів (згідно листа ДСА України 
від 30.11.2023 
№ 15-15397/23)</t>
  </si>
  <si>
    <t>Всього придбано засобів інформатизації</t>
  </si>
  <si>
    <t>Додаток до службової записки від           №</t>
  </si>
  <si>
    <t>Кількісний розподіл згідно листа ДСА України 
від 30.11.2023 
№ 15-15397/23 та відповідно до окремих додаткових листів судів</t>
  </si>
  <si>
    <t>Кількісний розподіл згідно листа ДСА України 
від 01.12.2023 
№ 15-15654/23</t>
  </si>
  <si>
    <t xml:space="preserve">Інформація щодо придбання засобів інформатизації у 2023 році за рахунок додатково виділених  коштів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</si>
</sst>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Arial Cyr"/>
      <family val="2"/>
      <charset val="204"/>
    </font>
    <font>
      <sz val="10"/>
      <color theme="1"/>
      <name val="Arial Cyr"/>
      <charset val="204"/>
    </font>
    <font>
      <b/>
      <sz val="11"/>
      <color theme="0"/>
      <name val="Times New Roman"/>
      <family val="1"/>
      <charset val="204"/>
    </font>
    <font>
      <sz val="10"/>
      <color theme="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name val="Arial Cyr"/>
      <charset val="204"/>
    </font>
    <font>
      <sz val="9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3"/>
      <name val="Times New Roman"/>
      <family val="1"/>
      <charset val="204"/>
    </font>
    <font>
      <sz val="12"/>
      <name val="Arial Cyr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Arial Cyr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theme="0"/>
      <name val="Arial Cyr"/>
      <charset val="204"/>
    </font>
    <font>
      <i/>
      <sz val="12"/>
      <color rgb="FF7F7F7F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98">
    <xf numFmtId="0" fontId="0" fillId="0" borderId="0" xfId="0"/>
    <xf numFmtId="0" fontId="7" fillId="0" borderId="0" xfId="0" applyFont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0" xfId="0" applyFont="1"/>
    <xf numFmtId="0" fontId="0" fillId="2" borderId="0" xfId="0" applyFill="1"/>
    <xf numFmtId="0" fontId="9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165" fontId="9" fillId="0" borderId="2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7" fillId="0" borderId="0" xfId="0" applyFont="1"/>
    <xf numFmtId="0" fontId="19" fillId="0" borderId="0" xfId="0" applyFont="1"/>
    <xf numFmtId="0" fontId="2" fillId="0" borderId="0" xfId="1" applyProtection="1"/>
    <xf numFmtId="0" fontId="0" fillId="3" borderId="0" xfId="0" applyFill="1"/>
    <xf numFmtId="0" fontId="7" fillId="0" borderId="2" xfId="5" applyFont="1" applyBorder="1" applyAlignment="1">
      <alignment vertical="center" wrapText="1"/>
    </xf>
    <xf numFmtId="0" fontId="0" fillId="0" borderId="2" xfId="0" applyBorder="1"/>
    <xf numFmtId="0" fontId="16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9" fillId="0" borderId="4" xfId="0" applyFont="1" applyBorder="1" applyAlignment="1">
      <alignment vertical="center"/>
    </xf>
    <xf numFmtId="0" fontId="16" fillId="0" borderId="5" xfId="0" applyFont="1" applyBorder="1" applyAlignment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1" fontId="9" fillId="0" borderId="2" xfId="0" applyNumberFormat="1" applyFont="1" applyBorder="1" applyAlignment="1">
      <alignment vertical="center"/>
    </xf>
    <xf numFmtId="1" fontId="0" fillId="0" borderId="2" xfId="0" applyNumberFormat="1" applyBorder="1"/>
    <xf numFmtId="1" fontId="9" fillId="0" borderId="4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2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2" xfId="4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4" fillId="0" borderId="2" xfId="5" applyFont="1" applyBorder="1" applyAlignment="1">
      <alignment vertical="center" wrapText="1"/>
    </xf>
    <xf numFmtId="0" fontId="10" fillId="0" borderId="0" xfId="0" applyFont="1"/>
    <xf numFmtId="1" fontId="23" fillId="0" borderId="2" xfId="0" applyNumberFormat="1" applyFont="1" applyBorder="1" applyAlignment="1">
      <alignment horizontal="center" vertical="center" wrapText="1"/>
    </xf>
    <xf numFmtId="164" fontId="23" fillId="0" borderId="2" xfId="0" applyNumberFormat="1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0" fillId="0" borderId="4" xfId="0" applyBorder="1"/>
    <xf numFmtId="164" fontId="8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5" fontId="6" fillId="0" borderId="2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5" fillId="0" borderId="2" xfId="2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2" xfId="0" applyFont="1" applyBorder="1"/>
    <xf numFmtId="0" fontId="6" fillId="0" borderId="2" xfId="3" applyFont="1" applyBorder="1" applyAlignment="1">
      <alignment vertical="center" wrapText="1"/>
    </xf>
    <xf numFmtId="0" fontId="5" fillId="0" borderId="2" xfId="3" applyFont="1" applyBorder="1" applyAlignment="1">
      <alignment vertical="center" wrapText="1"/>
    </xf>
    <xf numFmtId="165" fontId="5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24" fillId="0" borderId="3" xfId="0" applyFont="1" applyBorder="1"/>
    <xf numFmtId="0" fontId="2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24" fillId="2" borderId="2" xfId="0" applyFont="1" applyFill="1" applyBorder="1"/>
    <xf numFmtId="0" fontId="5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wrapText="1"/>
    </xf>
    <xf numFmtId="1" fontId="5" fillId="2" borderId="2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/>
    </xf>
    <xf numFmtId="0" fontId="27" fillId="0" borderId="2" xfId="0" applyFont="1" applyBorder="1"/>
    <xf numFmtId="165" fontId="5" fillId="2" borderId="2" xfId="0" applyNumberFormat="1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164" fontId="6" fillId="0" borderId="1" xfId="0" applyNumberFormat="1" applyFont="1" applyBorder="1" applyAlignment="1">
      <alignment horizontal="center"/>
    </xf>
    <xf numFmtId="0" fontId="28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/>
    </xf>
    <xf numFmtId="164" fontId="29" fillId="0" borderId="2" xfId="0" applyNumberFormat="1" applyFont="1" applyBorder="1" applyAlignment="1">
      <alignment horizontal="center"/>
    </xf>
    <xf numFmtId="1" fontId="29" fillId="0" borderId="2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30" fillId="0" borderId="2" xfId="0" applyFont="1" applyBorder="1"/>
    <xf numFmtId="0" fontId="3" fillId="0" borderId="2" xfId="0" applyFont="1" applyBorder="1" applyAlignment="1">
      <alignment horizontal="center" vertical="center"/>
    </xf>
    <xf numFmtId="165" fontId="5" fillId="0" borderId="2" xfId="0" applyNumberFormat="1" applyFont="1" applyBorder="1"/>
    <xf numFmtId="1" fontId="5" fillId="0" borderId="2" xfId="0" applyNumberFormat="1" applyFont="1" applyBorder="1"/>
    <xf numFmtId="0" fontId="5" fillId="0" borderId="2" xfId="4" applyFont="1" applyBorder="1" applyAlignment="1">
      <alignment horizontal="center" vertical="center" wrapText="1"/>
    </xf>
    <xf numFmtId="0" fontId="31" fillId="0" borderId="2" xfId="1" applyFont="1" applyBorder="1" applyProtection="1"/>
    <xf numFmtId="0" fontId="6" fillId="0" borderId="1" xfId="0" applyFont="1" applyBorder="1" applyAlignment="1">
      <alignment horizontal="center"/>
    </xf>
    <xf numFmtId="0" fontId="24" fillId="3" borderId="2" xfId="0" applyFont="1" applyFill="1" applyBorder="1" applyAlignment="1">
      <alignment horizontal="center"/>
    </xf>
    <xf numFmtId="0" fontId="24" fillId="3" borderId="2" xfId="0" applyFont="1" applyFill="1" applyBorder="1"/>
    <xf numFmtId="164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/>
    </xf>
    <xf numFmtId="165" fontId="6" fillId="0" borderId="9" xfId="0" applyNumberFormat="1" applyFont="1" applyBorder="1" applyAlignment="1">
      <alignment horizontal="center"/>
    </xf>
    <xf numFmtId="165" fontId="6" fillId="0" borderId="9" xfId="0" applyNumberFormat="1" applyFont="1" applyBorder="1" applyAlignment="1">
      <alignment horizontal="center" vertical="center"/>
    </xf>
    <xf numFmtId="165" fontId="6" fillId="0" borderId="25" xfId="0" applyNumberFormat="1" applyFont="1" applyBorder="1" applyAlignment="1">
      <alignment horizontal="center" vertical="center"/>
    </xf>
    <xf numFmtId="165" fontId="32" fillId="0" borderId="2" xfId="0" applyNumberFormat="1" applyFont="1" applyBorder="1" applyAlignment="1">
      <alignment horizontal="center"/>
    </xf>
    <xf numFmtId="1" fontId="32" fillId="0" borderId="2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 vertical="center" wrapText="1"/>
    </xf>
    <xf numFmtId="164" fontId="33" fillId="0" borderId="2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0" fontId="24" fillId="0" borderId="0" xfId="0" applyFont="1"/>
    <xf numFmtId="1" fontId="0" fillId="0" borderId="0" xfId="0" applyNumberFormat="1"/>
    <xf numFmtId="0" fontId="5" fillId="0" borderId="4" xfId="0" applyFont="1" applyBorder="1" applyAlignment="1">
      <alignment vertical="center"/>
    </xf>
    <xf numFmtId="165" fontId="5" fillId="0" borderId="4" xfId="0" applyNumberFormat="1" applyFont="1" applyBorder="1"/>
    <xf numFmtId="1" fontId="5" fillId="0" borderId="4" xfId="0" applyNumberFormat="1" applyFont="1" applyBorder="1"/>
    <xf numFmtId="1" fontId="5" fillId="0" borderId="4" xfId="0" applyNumberFormat="1" applyFont="1" applyBorder="1" applyAlignment="1">
      <alignment vertical="center"/>
    </xf>
    <xf numFmtId="1" fontId="5" fillId="0" borderId="2" xfId="0" applyNumberFormat="1" applyFont="1" applyBorder="1" applyAlignment="1">
      <alignment vertical="center"/>
    </xf>
    <xf numFmtId="165" fontId="5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65" fontId="6" fillId="0" borderId="2" xfId="0" applyNumberFormat="1" applyFont="1" applyBorder="1" applyAlignment="1">
      <alignment vertical="center"/>
    </xf>
    <xf numFmtId="1" fontId="6" fillId="0" borderId="2" xfId="0" applyNumberFormat="1" applyFont="1" applyBorder="1" applyAlignment="1">
      <alignment vertical="center"/>
    </xf>
    <xf numFmtId="1" fontId="24" fillId="0" borderId="2" xfId="0" applyNumberFormat="1" applyFont="1" applyBorder="1"/>
    <xf numFmtId="0" fontId="4" fillId="0" borderId="15" xfId="0" applyFont="1" applyBorder="1" applyAlignment="1">
      <alignment horizontal="center" vertical="center" wrapText="1"/>
    </xf>
    <xf numFmtId="1" fontId="7" fillId="0" borderId="2" xfId="2" applyNumberFormat="1" applyFont="1" applyBorder="1" applyAlignment="1">
      <alignment vertical="center" wrapText="1"/>
    </xf>
    <xf numFmtId="1" fontId="8" fillId="0" borderId="4" xfId="0" applyNumberFormat="1" applyFont="1" applyBorder="1" applyAlignment="1">
      <alignment horizontal="center" vertical="center" wrapText="1"/>
    </xf>
    <xf numFmtId="1" fontId="18" fillId="0" borderId="2" xfId="0" applyNumberFormat="1" applyFont="1" applyBorder="1" applyAlignment="1">
      <alignment vertical="center"/>
    </xf>
    <xf numFmtId="0" fontId="23" fillId="0" borderId="4" xfId="0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4" fontId="23" fillId="0" borderId="4" xfId="0" applyNumberFormat="1" applyFont="1" applyBorder="1" applyAlignment="1">
      <alignment horizontal="center" vertical="center" wrapText="1"/>
    </xf>
    <xf numFmtId="1" fontId="23" fillId="0" borderId="4" xfId="0" applyNumberFormat="1" applyFont="1" applyBorder="1" applyAlignment="1">
      <alignment horizontal="center" vertical="center" wrapText="1"/>
    </xf>
    <xf numFmtId="164" fontId="23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8" xfId="5" applyFont="1" applyBorder="1" applyAlignment="1">
      <alignment horizontal="center" vertical="center" wrapText="1"/>
    </xf>
    <xf numFmtId="0" fontId="4" fillId="0" borderId="9" xfId="5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</cellXfs>
  <cellStyles count="6">
    <cellStyle name="Обычный" xfId="0" builtinId="0"/>
    <cellStyle name="Обычный 2 5 2 4 4" xfId="5"/>
    <cellStyle name="Обычный 2 6 2 4 4" xfId="4"/>
    <cellStyle name="Обычный 3 12 12 4 6 5" xfId="3"/>
    <cellStyle name="Обычный 3 12 12 4 6 6" xfId="2"/>
    <cellStyle name="Пояснение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2:AKI780"/>
  <sheetViews>
    <sheetView tabSelected="1" zoomScale="66" zoomScaleNormal="66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AA2" sqref="AA2:AD3"/>
    </sheetView>
  </sheetViews>
  <sheetFormatPr defaultColWidth="9.109375" defaultRowHeight="13.2" outlineLevelRow="2" x14ac:dyDescent="0.25"/>
  <cols>
    <col min="1" max="1" width="5.5546875" customWidth="1"/>
    <col min="2" max="2" width="60.44140625" customWidth="1"/>
    <col min="3" max="3" width="19.44140625" customWidth="1"/>
    <col min="4" max="4" width="14.44140625" customWidth="1"/>
    <col min="5" max="5" width="15.109375" customWidth="1"/>
    <col min="6" max="6" width="10.6640625" customWidth="1"/>
    <col min="7" max="7" width="13.33203125" customWidth="1"/>
    <col min="8" max="8" width="16.6640625" customWidth="1"/>
    <col min="9" max="9" width="12.109375" hidden="1" customWidth="1"/>
    <col min="10" max="10" width="14.109375" hidden="1" customWidth="1"/>
    <col min="11" max="11" width="11.5546875" hidden="1" customWidth="1"/>
    <col min="12" max="12" width="11" hidden="1" customWidth="1"/>
    <col min="13" max="13" width="11.109375" hidden="1" customWidth="1"/>
    <col min="14" max="14" width="11" hidden="1" customWidth="1"/>
    <col min="15" max="15" width="11.44140625" hidden="1" customWidth="1"/>
    <col min="16" max="16" width="10.88671875" hidden="1" customWidth="1"/>
    <col min="17" max="17" width="12.44140625" hidden="1" customWidth="1"/>
    <col min="18" max="18" width="9.88671875" hidden="1" customWidth="1"/>
    <col min="19" max="19" width="10.5546875" hidden="1" customWidth="1"/>
    <col min="20" max="20" width="11.109375" hidden="1" customWidth="1"/>
    <col min="21" max="21" width="11.33203125" customWidth="1"/>
    <col min="22" max="22" width="13.6640625" customWidth="1"/>
    <col min="23" max="23" width="12.109375" customWidth="1"/>
    <col min="24" max="24" width="13.5546875" customWidth="1"/>
    <col min="25" max="25" width="17.109375" customWidth="1"/>
    <col min="26" max="26" width="11.44140625" customWidth="1"/>
    <col min="27" max="27" width="11.6640625" customWidth="1"/>
    <col min="28" max="28" width="10.88671875" customWidth="1"/>
    <col min="29" max="29" width="12.6640625" customWidth="1"/>
    <col min="30" max="30" width="15.88671875" customWidth="1"/>
    <col min="31" max="31" width="0.109375" hidden="1" customWidth="1"/>
    <col min="32" max="32" width="11.88671875" hidden="1" customWidth="1"/>
  </cols>
  <sheetData>
    <row r="2" spans="1:33" x14ac:dyDescent="0.25">
      <c r="AA2" s="164" t="s">
        <v>735</v>
      </c>
      <c r="AB2" s="164"/>
      <c r="AC2" s="164"/>
      <c r="AD2" s="164"/>
    </row>
    <row r="3" spans="1:33" ht="15" x14ac:dyDescent="0.25">
      <c r="D3" s="139"/>
      <c r="Q3" s="138"/>
      <c r="U3" s="139"/>
      <c r="AA3" s="164"/>
      <c r="AB3" s="164"/>
      <c r="AC3" s="164"/>
      <c r="AD3" s="164"/>
    </row>
    <row r="5" spans="1:33" ht="23.25" customHeight="1" x14ac:dyDescent="0.25">
      <c r="A5" s="168" t="s">
        <v>738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</row>
    <row r="6" spans="1:33" ht="16.2" thickBot="1" x14ac:dyDescent="0.3">
      <c r="A6" s="184"/>
      <c r="B6" s="184"/>
      <c r="C6" s="27"/>
      <c r="D6" s="27"/>
      <c r="E6" s="27"/>
      <c r="F6" s="27"/>
      <c r="G6" s="27"/>
      <c r="H6" s="27"/>
    </row>
    <row r="7" spans="1:33" ht="48.75" customHeight="1" x14ac:dyDescent="0.25">
      <c r="A7" s="179" t="s">
        <v>725</v>
      </c>
      <c r="B7" s="182" t="s">
        <v>0</v>
      </c>
      <c r="C7" s="150"/>
      <c r="D7" s="165" t="s">
        <v>1</v>
      </c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7"/>
      <c r="U7" s="165" t="s">
        <v>720</v>
      </c>
      <c r="V7" s="166"/>
      <c r="W7" s="166"/>
      <c r="X7" s="166"/>
      <c r="Y7" s="167"/>
      <c r="Z7" s="165" t="s">
        <v>2</v>
      </c>
      <c r="AA7" s="166"/>
      <c r="AB7" s="166"/>
      <c r="AC7" s="166"/>
      <c r="AD7" s="167"/>
      <c r="AE7" s="195" t="s">
        <v>732</v>
      </c>
      <c r="AF7" s="196"/>
    </row>
    <row r="8" spans="1:33" s="1" customFormat="1" ht="95.25" customHeight="1" x14ac:dyDescent="0.25">
      <c r="A8" s="180"/>
      <c r="B8" s="169"/>
      <c r="C8" s="193" t="s">
        <v>734</v>
      </c>
      <c r="D8" s="161" t="s">
        <v>733</v>
      </c>
      <c r="E8" s="163"/>
      <c r="F8" s="161" t="s">
        <v>728</v>
      </c>
      <c r="G8" s="162"/>
      <c r="H8" s="163"/>
      <c r="I8" s="160" t="s">
        <v>736</v>
      </c>
      <c r="J8" s="160"/>
      <c r="K8" s="160" t="s">
        <v>722</v>
      </c>
      <c r="L8" s="160"/>
      <c r="M8" s="160" t="s">
        <v>723</v>
      </c>
      <c r="N8" s="160"/>
      <c r="O8" s="160" t="s">
        <v>722</v>
      </c>
      <c r="P8" s="160"/>
      <c r="Q8" s="160" t="s">
        <v>723</v>
      </c>
      <c r="R8" s="160"/>
      <c r="S8" s="160" t="s">
        <v>722</v>
      </c>
      <c r="T8" s="160"/>
      <c r="U8" s="160" t="s">
        <v>737</v>
      </c>
      <c r="V8" s="160"/>
      <c r="W8" s="170" t="s">
        <v>722</v>
      </c>
      <c r="X8" s="171"/>
      <c r="Y8" s="172"/>
      <c r="Z8" s="160" t="s">
        <v>723</v>
      </c>
      <c r="AA8" s="160"/>
      <c r="AB8" s="170" t="s">
        <v>722</v>
      </c>
      <c r="AC8" s="171"/>
      <c r="AD8" s="172"/>
      <c r="AE8" s="160" t="s">
        <v>722</v>
      </c>
      <c r="AF8" s="197"/>
    </row>
    <row r="9" spans="1:33" s="1" customFormat="1" ht="26.25" customHeight="1" x14ac:dyDescent="0.25">
      <c r="A9" s="180"/>
      <c r="B9" s="169"/>
      <c r="C9" s="194"/>
      <c r="D9" s="161" t="s">
        <v>730</v>
      </c>
      <c r="E9" s="163"/>
      <c r="F9" s="161" t="s">
        <v>730</v>
      </c>
      <c r="G9" s="162"/>
      <c r="H9" s="163"/>
      <c r="I9" s="169" t="s">
        <v>4</v>
      </c>
      <c r="J9" s="169"/>
      <c r="K9" s="169"/>
      <c r="L9" s="169"/>
      <c r="M9" s="169" t="s">
        <v>5</v>
      </c>
      <c r="N9" s="169"/>
      <c r="O9" s="169"/>
      <c r="P9" s="169"/>
      <c r="Q9" s="169" t="s">
        <v>6</v>
      </c>
      <c r="R9" s="169"/>
      <c r="S9" s="169"/>
      <c r="T9" s="169"/>
      <c r="U9" s="160"/>
      <c r="V9" s="160"/>
      <c r="W9" s="173"/>
      <c r="X9" s="174"/>
      <c r="Y9" s="175"/>
      <c r="Z9" s="160"/>
      <c r="AA9" s="160"/>
      <c r="AB9" s="173"/>
      <c r="AC9" s="174"/>
      <c r="AD9" s="175"/>
      <c r="AE9" s="160"/>
      <c r="AF9" s="197"/>
    </row>
    <row r="10" spans="1:33" s="1" customFormat="1" ht="65.25" customHeight="1" thickBot="1" x14ac:dyDescent="0.3">
      <c r="A10" s="181"/>
      <c r="B10" s="183"/>
      <c r="C10" s="26" t="s">
        <v>731</v>
      </c>
      <c r="D10" s="26" t="s">
        <v>731</v>
      </c>
      <c r="E10" s="26" t="s">
        <v>3</v>
      </c>
      <c r="F10" s="26" t="s">
        <v>731</v>
      </c>
      <c r="G10" s="26" t="s">
        <v>3</v>
      </c>
      <c r="H10" s="26" t="s">
        <v>729</v>
      </c>
      <c r="I10" s="26" t="s">
        <v>731</v>
      </c>
      <c r="J10" s="26" t="s">
        <v>3</v>
      </c>
      <c r="K10" s="26" t="s">
        <v>731</v>
      </c>
      <c r="L10" s="26" t="s">
        <v>3</v>
      </c>
      <c r="M10" s="26" t="s">
        <v>731</v>
      </c>
      <c r="N10" s="26" t="s">
        <v>3</v>
      </c>
      <c r="O10" s="26" t="s">
        <v>731</v>
      </c>
      <c r="P10" s="26" t="s">
        <v>3</v>
      </c>
      <c r="Q10" s="26" t="s">
        <v>731</v>
      </c>
      <c r="R10" s="26" t="s">
        <v>3</v>
      </c>
      <c r="S10" s="26" t="s">
        <v>731</v>
      </c>
      <c r="T10" s="26" t="s">
        <v>3</v>
      </c>
      <c r="U10" s="26" t="s">
        <v>731</v>
      </c>
      <c r="V10" s="26" t="s">
        <v>721</v>
      </c>
      <c r="W10" s="26" t="s">
        <v>731</v>
      </c>
      <c r="X10" s="26" t="s">
        <v>721</v>
      </c>
      <c r="Y10" s="26" t="s">
        <v>729</v>
      </c>
      <c r="Z10" s="26" t="s">
        <v>731</v>
      </c>
      <c r="AA10" s="26" t="s">
        <v>3</v>
      </c>
      <c r="AB10" s="26" t="s">
        <v>731</v>
      </c>
      <c r="AC10" s="26" t="s">
        <v>721</v>
      </c>
      <c r="AD10" s="26" t="s">
        <v>729</v>
      </c>
      <c r="AE10" s="30" t="s">
        <v>7</v>
      </c>
      <c r="AF10" s="61" t="s">
        <v>721</v>
      </c>
    </row>
    <row r="11" spans="1:33" s="1" customFormat="1" ht="24.75" customHeight="1" x14ac:dyDescent="0.25">
      <c r="A11" s="191" t="s">
        <v>8</v>
      </c>
      <c r="B11" s="192"/>
      <c r="C11" s="152">
        <f>F11+W11+AB11</f>
        <v>2283</v>
      </c>
      <c r="D11" s="154">
        <f>I11+M11+Q11</f>
        <v>333</v>
      </c>
      <c r="E11" s="155">
        <f>J11+N11+R11</f>
        <v>138984.80000000005</v>
      </c>
      <c r="F11" s="154">
        <f>F12+F21+F48+F56+F83+F109+F748</f>
        <v>164</v>
      </c>
      <c r="G11" s="156">
        <f>G12+G21+G48+G56+G83+G109+G748</f>
        <v>56168.482599999996</v>
      </c>
      <c r="H11" s="156">
        <f>F11/(I11+M11+Q11)*100</f>
        <v>49.249249249249246</v>
      </c>
      <c r="I11" s="154">
        <v>288</v>
      </c>
      <c r="J11" s="156">
        <f t="shared" ref="J11:T11" si="0">J12+J21+J48+J56+J83+J109+J748</f>
        <v>112404.00000000003</v>
      </c>
      <c r="K11" s="154">
        <f t="shared" si="0"/>
        <v>134</v>
      </c>
      <c r="L11" s="156">
        <f t="shared" si="0"/>
        <v>40070.925999999992</v>
      </c>
      <c r="M11" s="154">
        <f t="shared" si="0"/>
        <v>34</v>
      </c>
      <c r="N11" s="156">
        <f t="shared" si="0"/>
        <v>19424.2</v>
      </c>
      <c r="O11" s="154">
        <f t="shared" si="0"/>
        <v>22</v>
      </c>
      <c r="P11" s="156">
        <f t="shared" si="0"/>
        <v>11446.129000000001</v>
      </c>
      <c r="Q11" s="154">
        <f t="shared" si="0"/>
        <v>11</v>
      </c>
      <c r="R11" s="156">
        <f t="shared" si="0"/>
        <v>7156.6</v>
      </c>
      <c r="S11" s="154">
        <f t="shared" si="0"/>
        <v>8</v>
      </c>
      <c r="T11" s="156">
        <f t="shared" si="0"/>
        <v>4651.4276000000009</v>
      </c>
      <c r="U11" s="157">
        <f>U12+U21+U48+U56+U83+U109+U748+U774</f>
        <v>3151</v>
      </c>
      <c r="V11" s="156">
        <f>V12+V21+V48+V56+V83+V109+V748+V774</f>
        <v>72473</v>
      </c>
      <c r="W11" s="157">
        <f>W12+W21+W48+W56+W83+W109+W748+W774</f>
        <v>1558</v>
      </c>
      <c r="X11" s="156">
        <f>X12+X21+X48+X56+X83+X109+X748</f>
        <v>34112.901800000007</v>
      </c>
      <c r="Y11" s="156">
        <f>W11/U11*100</f>
        <v>49.444620755315768</v>
      </c>
      <c r="Z11" s="154">
        <f>Z12+Z21+Z48+Z56+Z83+Z109</f>
        <v>923</v>
      </c>
      <c r="AA11" s="156">
        <f>AA12+AA21+AA48+AA56+AA83+AA109</f>
        <v>31468.579999999994</v>
      </c>
      <c r="AB11" s="157">
        <f>AB12+AB21+AB48+AB56+AB83+AB109+AB748+AB774</f>
        <v>561</v>
      </c>
      <c r="AC11" s="158">
        <f>AC12+AC21+AC48+AC56+AC83+AC109+AC748</f>
        <v>16059.361000000001</v>
      </c>
      <c r="AD11" s="156">
        <f>AB11/Z11*100</f>
        <v>60.780065005417114</v>
      </c>
      <c r="AE11" s="59">
        <f>AE12+AE21+AE48+AE56+AE83+AE109+AE748+AE774</f>
        <v>23</v>
      </c>
      <c r="AF11" s="60">
        <f>AF12+AF21+AF48+AF56+AF83+AF109+AF748</f>
        <v>640.70000000000005</v>
      </c>
    </row>
    <row r="12" spans="1:33" ht="17.25" customHeight="1" x14ac:dyDescent="0.3">
      <c r="A12" s="185" t="s">
        <v>9</v>
      </c>
      <c r="B12" s="186"/>
      <c r="C12" s="28">
        <f>SUM(C13:C19)</f>
        <v>144</v>
      </c>
      <c r="D12" s="25">
        <f>I12+M12+Q12</f>
        <v>4</v>
      </c>
      <c r="E12" s="63">
        <f>J12+N12+R12</f>
        <v>2602.4</v>
      </c>
      <c r="F12" s="25">
        <f>K12+O12+S12</f>
        <v>3</v>
      </c>
      <c r="G12" s="29">
        <f>L12+P12+T12</f>
        <v>1902.7</v>
      </c>
      <c r="H12" s="64">
        <f>F12/(I12+M12+Q12)*100</f>
        <v>75</v>
      </c>
      <c r="I12" s="65">
        <f t="shared" ref="I12:AC12" si="1">SUM(I13:I19)</f>
        <v>0</v>
      </c>
      <c r="J12" s="66">
        <f t="shared" si="1"/>
        <v>0</v>
      </c>
      <c r="K12" s="65">
        <f t="shared" si="1"/>
        <v>0</v>
      </c>
      <c r="L12" s="67">
        <f t="shared" si="1"/>
        <v>0</v>
      </c>
      <c r="M12" s="65">
        <f t="shared" si="1"/>
        <v>0</v>
      </c>
      <c r="N12" s="66">
        <f t="shared" si="1"/>
        <v>0</v>
      </c>
      <c r="O12" s="65">
        <f t="shared" si="1"/>
        <v>0</v>
      </c>
      <c r="P12" s="67">
        <f t="shared" si="1"/>
        <v>0</v>
      </c>
      <c r="Q12" s="65">
        <f t="shared" ref="Q12:R12" si="2">SUM(Q13:Q19)</f>
        <v>4</v>
      </c>
      <c r="R12" s="66">
        <f t="shared" si="2"/>
        <v>2602.4</v>
      </c>
      <c r="S12" s="65">
        <f t="shared" si="1"/>
        <v>3</v>
      </c>
      <c r="T12" s="67">
        <f t="shared" si="1"/>
        <v>1902.7</v>
      </c>
      <c r="U12" s="68">
        <f>SUM(U13:U19)</f>
        <v>145</v>
      </c>
      <c r="V12" s="66">
        <f t="shared" si="1"/>
        <v>3335</v>
      </c>
      <c r="W12" s="68">
        <f>SUM(W13:W19)</f>
        <v>136</v>
      </c>
      <c r="X12" s="67">
        <f t="shared" si="1"/>
        <v>2998.8319999999999</v>
      </c>
      <c r="Y12" s="67">
        <f>W12/U12*100</f>
        <v>93.793103448275858</v>
      </c>
      <c r="Z12" s="65">
        <f t="shared" si="1"/>
        <v>8</v>
      </c>
      <c r="AA12" s="66">
        <f t="shared" si="1"/>
        <v>293.10000000000002</v>
      </c>
      <c r="AB12" s="68">
        <f>SUM(AB13:AB19)</f>
        <v>5</v>
      </c>
      <c r="AC12" s="69">
        <f t="shared" si="1"/>
        <v>183</v>
      </c>
      <c r="AD12" s="66">
        <f>AB12/Z12*100</f>
        <v>62.5</v>
      </c>
      <c r="AE12" s="68">
        <f>SUM(AE13:AE19)</f>
        <v>3</v>
      </c>
      <c r="AF12" s="67">
        <f t="shared" ref="AF12" si="3">SUM(AF13:AF19)</f>
        <v>54</v>
      </c>
      <c r="AG12" s="58"/>
    </row>
    <row r="13" spans="1:33" ht="14.1" customHeight="1" outlineLevel="1" x14ac:dyDescent="0.3">
      <c r="A13" s="2">
        <v>1</v>
      </c>
      <c r="B13" s="31" t="s">
        <v>10</v>
      </c>
      <c r="C13" s="151">
        <f t="shared" ref="C13:C19" si="4">F13+W13+AB13</f>
        <v>0</v>
      </c>
      <c r="D13" s="81"/>
      <c r="E13" s="136"/>
      <c r="F13" s="81"/>
      <c r="G13" s="137"/>
      <c r="H13" s="70"/>
      <c r="I13" s="71"/>
      <c r="J13" s="72"/>
      <c r="K13" s="73"/>
      <c r="L13" s="74"/>
      <c r="M13" s="71"/>
      <c r="N13" s="72"/>
      <c r="O13" s="74"/>
      <c r="P13" s="74"/>
      <c r="Q13" s="71"/>
      <c r="R13" s="72"/>
      <c r="S13" s="71"/>
      <c r="T13" s="74"/>
      <c r="U13" s="71"/>
      <c r="V13" s="72"/>
      <c r="W13" s="73"/>
      <c r="X13" s="74"/>
      <c r="Y13" s="74"/>
      <c r="Z13" s="71"/>
      <c r="AA13" s="72"/>
      <c r="AB13" s="73"/>
      <c r="AC13" s="75"/>
      <c r="AD13" s="76"/>
      <c r="AE13" s="77"/>
      <c r="AF13" s="77"/>
    </row>
    <row r="14" spans="1:33" ht="14.1" customHeight="1" outlineLevel="1" x14ac:dyDescent="0.3">
      <c r="A14" s="2">
        <v>2</v>
      </c>
      <c r="B14" s="31" t="s">
        <v>11</v>
      </c>
      <c r="C14" s="151">
        <f t="shared" si="4"/>
        <v>36</v>
      </c>
      <c r="D14" s="81">
        <f>I14+M14+Q14</f>
        <v>1</v>
      </c>
      <c r="E14" s="136">
        <f>J14+N14+R14</f>
        <v>650.6</v>
      </c>
      <c r="F14" s="81"/>
      <c r="G14" s="137"/>
      <c r="H14" s="70"/>
      <c r="I14" s="71"/>
      <c r="J14" s="72"/>
      <c r="K14" s="74"/>
      <c r="L14" s="74"/>
      <c r="M14" s="71"/>
      <c r="N14" s="72"/>
      <c r="O14" s="74"/>
      <c r="P14" s="74"/>
      <c r="Q14" s="71">
        <v>1</v>
      </c>
      <c r="R14" s="72">
        <f t="shared" ref="R14" si="5">650.6*Q14</f>
        <v>650.6</v>
      </c>
      <c r="S14" s="71">
        <v>0</v>
      </c>
      <c r="T14" s="74">
        <v>0</v>
      </c>
      <c r="U14" s="71">
        <v>36</v>
      </c>
      <c r="V14" s="72">
        <f t="shared" ref="V14" si="6">U14*23</f>
        <v>828</v>
      </c>
      <c r="W14" s="73">
        <v>36</v>
      </c>
      <c r="X14" s="74">
        <v>594.43200000000002</v>
      </c>
      <c r="Y14" s="74"/>
      <c r="Z14" s="71">
        <v>3</v>
      </c>
      <c r="AA14" s="72">
        <v>109.9</v>
      </c>
      <c r="AB14" s="71">
        <v>0</v>
      </c>
      <c r="AC14" s="75">
        <v>0</v>
      </c>
      <c r="AD14" s="76"/>
      <c r="AE14" s="77"/>
      <c r="AF14" s="78"/>
    </row>
    <row r="15" spans="1:33" ht="14.1" customHeight="1" outlineLevel="1" x14ac:dyDescent="0.3">
      <c r="A15" s="2">
        <v>3</v>
      </c>
      <c r="B15" s="31" t="s">
        <v>12</v>
      </c>
      <c r="C15" s="151">
        <f t="shared" si="4"/>
        <v>0</v>
      </c>
      <c r="D15" s="81"/>
      <c r="E15" s="136"/>
      <c r="F15" s="81"/>
      <c r="G15" s="137"/>
      <c r="H15" s="70"/>
      <c r="I15" s="71"/>
      <c r="J15" s="72"/>
      <c r="K15" s="73"/>
      <c r="L15" s="74"/>
      <c r="M15" s="71"/>
      <c r="N15" s="72"/>
      <c r="O15" s="74"/>
      <c r="P15" s="74"/>
      <c r="Q15" s="71"/>
      <c r="R15" s="72"/>
      <c r="S15" s="71"/>
      <c r="T15" s="74"/>
      <c r="U15" s="71"/>
      <c r="V15" s="72"/>
      <c r="W15" s="73"/>
      <c r="X15" s="74"/>
      <c r="Y15" s="74"/>
      <c r="Z15" s="71"/>
      <c r="AA15" s="72"/>
      <c r="AB15" s="73"/>
      <c r="AC15" s="75"/>
      <c r="AD15" s="76"/>
      <c r="AE15" s="77"/>
      <c r="AF15" s="79"/>
    </row>
    <row r="16" spans="1:33" ht="14.1" customHeight="1" outlineLevel="1" x14ac:dyDescent="0.3">
      <c r="A16" s="2">
        <v>4</v>
      </c>
      <c r="B16" s="31" t="s">
        <v>13</v>
      </c>
      <c r="C16" s="151">
        <f t="shared" si="4"/>
        <v>19</v>
      </c>
      <c r="D16" s="81"/>
      <c r="E16" s="136"/>
      <c r="F16" s="81"/>
      <c r="G16" s="137"/>
      <c r="H16" s="70"/>
      <c r="I16" s="71"/>
      <c r="J16" s="72"/>
      <c r="K16" s="73"/>
      <c r="L16" s="74"/>
      <c r="M16" s="71"/>
      <c r="N16" s="72"/>
      <c r="O16" s="74"/>
      <c r="P16" s="74"/>
      <c r="Q16" s="71"/>
      <c r="R16" s="72"/>
      <c r="S16" s="71"/>
      <c r="T16" s="74"/>
      <c r="U16" s="71">
        <v>19</v>
      </c>
      <c r="V16" s="72">
        <f t="shared" ref="V16:V19" si="7">U16*23</f>
        <v>437</v>
      </c>
      <c r="W16" s="73">
        <v>19</v>
      </c>
      <c r="X16" s="74">
        <v>383</v>
      </c>
      <c r="Y16" s="74"/>
      <c r="Z16" s="71"/>
      <c r="AA16" s="72"/>
      <c r="AB16" s="73"/>
      <c r="AC16" s="75"/>
      <c r="AD16" s="76"/>
      <c r="AE16" s="73">
        <v>3</v>
      </c>
      <c r="AF16" s="74">
        <v>54</v>
      </c>
    </row>
    <row r="17" spans="1:32" ht="14.1" customHeight="1" outlineLevel="1" x14ac:dyDescent="0.3">
      <c r="A17" s="2">
        <v>5</v>
      </c>
      <c r="B17" s="31" t="s">
        <v>14</v>
      </c>
      <c r="C17" s="151">
        <f t="shared" si="4"/>
        <v>16</v>
      </c>
      <c r="D17" s="81">
        <f t="shared" ref="D17:G19" si="8">I17+M17+Q17</f>
        <v>1</v>
      </c>
      <c r="E17" s="136">
        <f t="shared" si="8"/>
        <v>650.6</v>
      </c>
      <c r="F17" s="81">
        <f t="shared" si="8"/>
        <v>1</v>
      </c>
      <c r="G17" s="137">
        <f t="shared" si="8"/>
        <v>645.70000000000005</v>
      </c>
      <c r="H17" s="70"/>
      <c r="I17" s="71"/>
      <c r="J17" s="72"/>
      <c r="K17" s="73"/>
      <c r="L17" s="74"/>
      <c r="M17" s="71"/>
      <c r="N17" s="72"/>
      <c r="O17" s="74"/>
      <c r="P17" s="74"/>
      <c r="Q17" s="71">
        <v>1</v>
      </c>
      <c r="R17" s="72">
        <f t="shared" ref="R17:R19" si="9">650.6*Q17</f>
        <v>650.6</v>
      </c>
      <c r="S17" s="71">
        <v>1</v>
      </c>
      <c r="T17" s="74">
        <v>645.70000000000005</v>
      </c>
      <c r="U17" s="71">
        <v>20</v>
      </c>
      <c r="V17" s="72">
        <f t="shared" si="7"/>
        <v>460</v>
      </c>
      <c r="W17" s="73">
        <v>15</v>
      </c>
      <c r="X17" s="74">
        <v>455</v>
      </c>
      <c r="Y17" s="74"/>
      <c r="Z17" s="71"/>
      <c r="AA17" s="72"/>
      <c r="AB17" s="73"/>
      <c r="AC17" s="75"/>
      <c r="AD17" s="76"/>
      <c r="AE17" s="77"/>
      <c r="AF17" s="79"/>
    </row>
    <row r="18" spans="1:32" ht="14.1" customHeight="1" outlineLevel="1" x14ac:dyDescent="0.3">
      <c r="A18" s="2">
        <v>6</v>
      </c>
      <c r="B18" s="31" t="s">
        <v>15</v>
      </c>
      <c r="C18" s="151">
        <f t="shared" si="4"/>
        <v>56</v>
      </c>
      <c r="D18" s="81">
        <f t="shared" si="8"/>
        <v>1</v>
      </c>
      <c r="E18" s="136">
        <f t="shared" si="8"/>
        <v>650.6</v>
      </c>
      <c r="F18" s="81">
        <f t="shared" si="8"/>
        <v>1</v>
      </c>
      <c r="G18" s="137">
        <f t="shared" si="8"/>
        <v>639</v>
      </c>
      <c r="H18" s="70"/>
      <c r="I18" s="71"/>
      <c r="J18" s="72"/>
      <c r="K18" s="74"/>
      <c r="L18" s="74"/>
      <c r="M18" s="71"/>
      <c r="N18" s="72"/>
      <c r="O18" s="74"/>
      <c r="P18" s="74"/>
      <c r="Q18" s="71">
        <v>1</v>
      </c>
      <c r="R18" s="72">
        <f t="shared" si="9"/>
        <v>650.6</v>
      </c>
      <c r="S18" s="71">
        <v>1</v>
      </c>
      <c r="T18" s="74">
        <v>639</v>
      </c>
      <c r="U18" s="71">
        <v>50</v>
      </c>
      <c r="V18" s="72">
        <f t="shared" si="7"/>
        <v>1150</v>
      </c>
      <c r="W18" s="73">
        <v>50</v>
      </c>
      <c r="X18" s="74">
        <v>1138.5</v>
      </c>
      <c r="Y18" s="74"/>
      <c r="Z18" s="71">
        <v>5</v>
      </c>
      <c r="AA18" s="72">
        <v>183.2</v>
      </c>
      <c r="AB18" s="73">
        <v>5</v>
      </c>
      <c r="AC18" s="80">
        <v>183</v>
      </c>
      <c r="AD18" s="76"/>
      <c r="AE18" s="77"/>
      <c r="AF18" s="77"/>
    </row>
    <row r="19" spans="1:32" ht="14.25" customHeight="1" outlineLevel="1" x14ac:dyDescent="0.3">
      <c r="A19" s="2">
        <v>7</v>
      </c>
      <c r="B19" s="31" t="s">
        <v>16</v>
      </c>
      <c r="C19" s="151">
        <f t="shared" si="4"/>
        <v>17</v>
      </c>
      <c r="D19" s="81">
        <f t="shared" si="8"/>
        <v>1</v>
      </c>
      <c r="E19" s="136">
        <f t="shared" si="8"/>
        <v>650.6</v>
      </c>
      <c r="F19" s="81">
        <f t="shared" si="8"/>
        <v>1</v>
      </c>
      <c r="G19" s="137">
        <f t="shared" si="8"/>
        <v>618</v>
      </c>
      <c r="H19" s="70"/>
      <c r="I19" s="71"/>
      <c r="J19" s="72"/>
      <c r="K19" s="74"/>
      <c r="L19" s="74"/>
      <c r="M19" s="71"/>
      <c r="N19" s="72"/>
      <c r="O19" s="74"/>
      <c r="P19" s="74"/>
      <c r="Q19" s="71">
        <v>1</v>
      </c>
      <c r="R19" s="72">
        <f t="shared" si="9"/>
        <v>650.6</v>
      </c>
      <c r="S19" s="71">
        <v>1</v>
      </c>
      <c r="T19" s="74">
        <v>618</v>
      </c>
      <c r="U19" s="71">
        <v>20</v>
      </c>
      <c r="V19" s="72">
        <f t="shared" si="7"/>
        <v>460</v>
      </c>
      <c r="W19" s="73">
        <v>16</v>
      </c>
      <c r="X19" s="74">
        <v>427.9</v>
      </c>
      <c r="Y19" s="74"/>
      <c r="Z19" s="71"/>
      <c r="AA19" s="72"/>
      <c r="AB19" s="71"/>
      <c r="AC19" s="75"/>
      <c r="AD19" s="76"/>
      <c r="AE19" s="77"/>
      <c r="AF19" s="77"/>
    </row>
    <row r="20" spans="1:32" ht="15.6" x14ac:dyDescent="0.3">
      <c r="A20" s="189"/>
      <c r="B20" s="190"/>
      <c r="C20" s="26"/>
      <c r="D20" s="26"/>
      <c r="E20" s="26"/>
      <c r="F20" s="81"/>
      <c r="G20" s="81"/>
      <c r="H20" s="81"/>
      <c r="I20" s="71"/>
      <c r="J20" s="72"/>
      <c r="K20" s="73"/>
      <c r="L20" s="71"/>
      <c r="M20" s="71"/>
      <c r="N20" s="72"/>
      <c r="O20" s="71"/>
      <c r="P20" s="71"/>
      <c r="Q20" s="71"/>
      <c r="R20" s="72"/>
      <c r="S20" s="71"/>
      <c r="T20" s="71"/>
      <c r="U20" s="71"/>
      <c r="V20" s="72"/>
      <c r="W20" s="73"/>
      <c r="X20" s="71"/>
      <c r="Y20" s="71"/>
      <c r="Z20" s="71"/>
      <c r="AA20" s="72"/>
      <c r="AB20" s="73"/>
      <c r="AC20" s="75"/>
      <c r="AD20" s="76"/>
      <c r="AE20" s="82"/>
      <c r="AF20" s="82"/>
    </row>
    <row r="21" spans="1:32" ht="17.399999999999999" x14ac:dyDescent="0.3">
      <c r="A21" s="185" t="s">
        <v>17</v>
      </c>
      <c r="B21" s="186"/>
      <c r="C21" s="28">
        <f>SUM(C23:C46)</f>
        <v>361</v>
      </c>
      <c r="D21" s="25">
        <f>I21+M21+Q21</f>
        <v>9</v>
      </c>
      <c r="E21" s="63">
        <f>J21+N21+R21</f>
        <v>5221.0000000000009</v>
      </c>
      <c r="F21" s="28">
        <f>K21+O21+S21</f>
        <v>3</v>
      </c>
      <c r="G21" s="29">
        <f>L21+P21+T21</f>
        <v>1522.46</v>
      </c>
      <c r="H21" s="64">
        <f>F21/(I21+M21+Q21)*100</f>
        <v>33.333333333333329</v>
      </c>
      <c r="I21" s="65">
        <f t="shared" ref="I21:AE21" si="10">SUM(I22:I46)</f>
        <v>0</v>
      </c>
      <c r="J21" s="66">
        <f t="shared" si="10"/>
        <v>0</v>
      </c>
      <c r="K21" s="68">
        <f t="shared" si="10"/>
        <v>0</v>
      </c>
      <c r="L21" s="67">
        <f t="shared" si="10"/>
        <v>0</v>
      </c>
      <c r="M21" s="65">
        <f t="shared" si="10"/>
        <v>8</v>
      </c>
      <c r="N21" s="66">
        <f t="shared" si="10"/>
        <v>4570.4000000000005</v>
      </c>
      <c r="O21" s="65">
        <f t="shared" si="10"/>
        <v>3</v>
      </c>
      <c r="P21" s="67">
        <f t="shared" si="10"/>
        <v>1522.46</v>
      </c>
      <c r="Q21" s="65">
        <f t="shared" ref="Q21:R21" si="11">SUM(Q22:Q46)</f>
        <v>1</v>
      </c>
      <c r="R21" s="66">
        <f t="shared" si="11"/>
        <v>650.6</v>
      </c>
      <c r="S21" s="65">
        <f t="shared" si="10"/>
        <v>0</v>
      </c>
      <c r="T21" s="67">
        <f t="shared" si="10"/>
        <v>0</v>
      </c>
      <c r="U21" s="65">
        <f>SUM(U22:U46)</f>
        <v>442</v>
      </c>
      <c r="V21" s="66">
        <f t="shared" si="10"/>
        <v>10166</v>
      </c>
      <c r="W21" s="68">
        <f>SUM(W22:W46)</f>
        <v>299</v>
      </c>
      <c r="X21" s="67">
        <f t="shared" si="10"/>
        <v>6212.9270000000006</v>
      </c>
      <c r="Y21" s="67">
        <f>W21/U21*100</f>
        <v>67.64705882352942</v>
      </c>
      <c r="Z21" s="65">
        <f t="shared" si="10"/>
        <v>82</v>
      </c>
      <c r="AA21" s="66">
        <f t="shared" si="10"/>
        <v>3004.5</v>
      </c>
      <c r="AB21" s="68">
        <f>SUM(AB22:AB46)</f>
        <v>60</v>
      </c>
      <c r="AC21" s="69">
        <f t="shared" si="10"/>
        <v>2049.1800000000003</v>
      </c>
      <c r="AD21" s="66">
        <f>AB21/Z21*100</f>
        <v>73.170731707317074</v>
      </c>
      <c r="AE21" s="65">
        <f t="shared" si="10"/>
        <v>8</v>
      </c>
      <c r="AF21" s="66">
        <f t="shared" ref="AF21" si="12">SUM(AF22:AF46)</f>
        <v>282.90000000000003</v>
      </c>
    </row>
    <row r="22" spans="1:32" ht="15.6" outlineLevel="1" x14ac:dyDescent="0.3">
      <c r="A22" s="32">
        <v>1</v>
      </c>
      <c r="B22" s="33" t="s">
        <v>18</v>
      </c>
      <c r="C22" s="151">
        <f t="shared" ref="C22:C45" si="13">F22+W22+AB22</f>
        <v>1</v>
      </c>
      <c r="D22" s="81"/>
      <c r="E22" s="33"/>
      <c r="F22" s="135"/>
      <c r="G22" s="81"/>
      <c r="H22" s="81"/>
      <c r="I22" s="71"/>
      <c r="J22" s="72"/>
      <c r="K22" s="73"/>
      <c r="L22" s="71"/>
      <c r="M22" s="71"/>
      <c r="N22" s="72"/>
      <c r="O22" s="74"/>
      <c r="P22" s="74"/>
      <c r="Q22" s="71"/>
      <c r="R22" s="72"/>
      <c r="S22" s="71"/>
      <c r="T22" s="74"/>
      <c r="U22" s="71">
        <v>10</v>
      </c>
      <c r="V22" s="72">
        <f>U22*23</f>
        <v>230</v>
      </c>
      <c r="W22" s="73">
        <v>0</v>
      </c>
      <c r="X22" s="74">
        <v>0</v>
      </c>
      <c r="Y22" s="74"/>
      <c r="Z22" s="71">
        <v>1</v>
      </c>
      <c r="AA22" s="72">
        <v>36.6</v>
      </c>
      <c r="AB22" s="73">
        <v>1</v>
      </c>
      <c r="AC22" s="80">
        <v>36.6</v>
      </c>
      <c r="AD22" s="71"/>
      <c r="AE22" s="77"/>
      <c r="AF22" s="77"/>
    </row>
    <row r="23" spans="1:32" ht="15.6" outlineLevel="1" x14ac:dyDescent="0.3">
      <c r="A23" s="32">
        <v>2</v>
      </c>
      <c r="B23" s="33" t="s">
        <v>19</v>
      </c>
      <c r="C23" s="151">
        <f t="shared" si="13"/>
        <v>35</v>
      </c>
      <c r="D23" s="81"/>
      <c r="E23" s="33"/>
      <c r="F23" s="135"/>
      <c r="G23" s="81"/>
      <c r="H23" s="81"/>
      <c r="I23" s="71"/>
      <c r="J23" s="72"/>
      <c r="K23" s="71"/>
      <c r="L23" s="71"/>
      <c r="M23" s="71"/>
      <c r="N23" s="72"/>
      <c r="O23" s="74"/>
      <c r="P23" s="74"/>
      <c r="Q23" s="71"/>
      <c r="R23" s="72"/>
      <c r="S23" s="71"/>
      <c r="T23" s="74"/>
      <c r="U23" s="71">
        <v>32</v>
      </c>
      <c r="V23" s="72">
        <f t="shared" ref="V23:V24" si="14">U23*23</f>
        <v>736</v>
      </c>
      <c r="W23" s="73">
        <v>32</v>
      </c>
      <c r="X23" s="74">
        <v>698.8</v>
      </c>
      <c r="Y23" s="74"/>
      <c r="Z23" s="71">
        <v>3</v>
      </c>
      <c r="AA23" s="72">
        <v>109.9</v>
      </c>
      <c r="AB23" s="73">
        <v>3</v>
      </c>
      <c r="AC23" s="80">
        <v>109.9</v>
      </c>
      <c r="AD23" s="71"/>
      <c r="AE23" s="77"/>
      <c r="AF23" s="77"/>
    </row>
    <row r="24" spans="1:32" ht="18" outlineLevel="1" x14ac:dyDescent="0.3">
      <c r="A24" s="34">
        <v>3</v>
      </c>
      <c r="B24" s="33" t="s">
        <v>20</v>
      </c>
      <c r="C24" s="151">
        <f t="shared" si="13"/>
        <v>2</v>
      </c>
      <c r="D24" s="81">
        <f>I24+M24+Q24</f>
        <v>1</v>
      </c>
      <c r="E24" s="136">
        <f>J24+N24+R24</f>
        <v>571.29999999999995</v>
      </c>
      <c r="F24" s="135"/>
      <c r="G24" s="137"/>
      <c r="H24" s="81"/>
      <c r="I24" s="71"/>
      <c r="J24" s="72"/>
      <c r="K24" s="71"/>
      <c r="L24" s="71"/>
      <c r="M24" s="71">
        <v>1</v>
      </c>
      <c r="N24" s="72">
        <f t="shared" ref="N24" si="15">571.3*M24</f>
        <v>571.29999999999995</v>
      </c>
      <c r="O24" s="73">
        <v>0</v>
      </c>
      <c r="P24" s="74">
        <v>0</v>
      </c>
      <c r="Q24" s="71"/>
      <c r="R24" s="72"/>
      <c r="S24" s="71"/>
      <c r="T24" s="74"/>
      <c r="U24" s="71">
        <v>10</v>
      </c>
      <c r="V24" s="72">
        <f t="shared" si="14"/>
        <v>230</v>
      </c>
      <c r="W24" s="73">
        <v>0</v>
      </c>
      <c r="X24" s="74">
        <v>0</v>
      </c>
      <c r="Y24" s="74"/>
      <c r="Z24" s="71">
        <v>2</v>
      </c>
      <c r="AA24" s="72">
        <v>73.3</v>
      </c>
      <c r="AB24" s="73">
        <v>2</v>
      </c>
      <c r="AC24" s="80">
        <v>59.58</v>
      </c>
      <c r="AD24" s="71"/>
      <c r="AE24" s="77"/>
      <c r="AF24" s="77"/>
    </row>
    <row r="25" spans="1:32" ht="15.6" outlineLevel="1" x14ac:dyDescent="0.3">
      <c r="A25" s="32">
        <v>4</v>
      </c>
      <c r="B25" s="33" t="s">
        <v>21</v>
      </c>
      <c r="C25" s="151">
        <f t="shared" si="13"/>
        <v>8</v>
      </c>
      <c r="D25" s="81"/>
      <c r="E25" s="33"/>
      <c r="F25" s="135"/>
      <c r="G25" s="81"/>
      <c r="H25" s="81"/>
      <c r="I25" s="71"/>
      <c r="J25" s="72"/>
      <c r="K25" s="71"/>
      <c r="L25" s="71"/>
      <c r="M25" s="71"/>
      <c r="N25" s="72"/>
      <c r="O25" s="74"/>
      <c r="P25" s="74"/>
      <c r="Q25" s="71"/>
      <c r="R25" s="72"/>
      <c r="S25" s="71"/>
      <c r="T25" s="74"/>
      <c r="U25" s="71">
        <v>15</v>
      </c>
      <c r="V25" s="72">
        <f t="shared" ref="V25:V45" si="16">U25*23</f>
        <v>345</v>
      </c>
      <c r="W25" s="73">
        <v>4</v>
      </c>
      <c r="X25" s="74">
        <v>99.9</v>
      </c>
      <c r="Y25" s="74"/>
      <c r="Z25" s="71">
        <v>3</v>
      </c>
      <c r="AA25" s="72">
        <v>109.9</v>
      </c>
      <c r="AB25" s="73">
        <v>4</v>
      </c>
      <c r="AC25" s="80">
        <v>99.6</v>
      </c>
      <c r="AD25" s="71"/>
      <c r="AE25" s="73">
        <v>5</v>
      </c>
      <c r="AF25" s="74">
        <f>99.6+60.2</f>
        <v>159.80000000000001</v>
      </c>
    </row>
    <row r="26" spans="1:32" ht="15.6" outlineLevel="1" x14ac:dyDescent="0.3">
      <c r="A26" s="32">
        <v>5</v>
      </c>
      <c r="B26" s="33" t="s">
        <v>22</v>
      </c>
      <c r="C26" s="151">
        <f t="shared" si="13"/>
        <v>0</v>
      </c>
      <c r="D26" s="81"/>
      <c r="E26" s="33"/>
      <c r="F26" s="135"/>
      <c r="G26" s="81"/>
      <c r="H26" s="81"/>
      <c r="I26" s="71"/>
      <c r="J26" s="72"/>
      <c r="K26" s="73"/>
      <c r="L26" s="71"/>
      <c r="M26" s="71"/>
      <c r="N26" s="72"/>
      <c r="O26" s="74"/>
      <c r="P26" s="74"/>
      <c r="Q26" s="71"/>
      <c r="R26" s="72"/>
      <c r="S26" s="71"/>
      <c r="T26" s="74"/>
      <c r="U26" s="71">
        <v>76</v>
      </c>
      <c r="V26" s="72">
        <f t="shared" si="16"/>
        <v>1748</v>
      </c>
      <c r="W26" s="73"/>
      <c r="X26" s="74"/>
      <c r="Y26" s="74"/>
      <c r="Z26" s="71"/>
      <c r="AA26" s="72"/>
      <c r="AB26" s="73"/>
      <c r="AC26" s="80"/>
      <c r="AD26" s="71"/>
      <c r="AE26" s="77"/>
      <c r="AF26" s="77"/>
    </row>
    <row r="27" spans="1:32" ht="15.6" outlineLevel="1" x14ac:dyDescent="0.3">
      <c r="A27" s="34">
        <v>6</v>
      </c>
      <c r="B27" s="35" t="s">
        <v>23</v>
      </c>
      <c r="C27" s="151">
        <f t="shared" si="13"/>
        <v>6</v>
      </c>
      <c r="D27" s="81"/>
      <c r="E27" s="35"/>
      <c r="F27" s="135"/>
      <c r="G27" s="81"/>
      <c r="H27" s="81"/>
      <c r="I27" s="71"/>
      <c r="J27" s="72"/>
      <c r="K27" s="71"/>
      <c r="L27" s="71"/>
      <c r="M27" s="71"/>
      <c r="N27" s="72"/>
      <c r="O27" s="74"/>
      <c r="P27" s="74"/>
      <c r="Q27" s="71"/>
      <c r="R27" s="72"/>
      <c r="S27" s="71"/>
      <c r="T27" s="74"/>
      <c r="U27" s="71"/>
      <c r="V27" s="72"/>
      <c r="W27" s="74"/>
      <c r="X27" s="74"/>
      <c r="Y27" s="74"/>
      <c r="Z27" s="71">
        <v>6</v>
      </c>
      <c r="AA27" s="72">
        <v>219.8</v>
      </c>
      <c r="AB27" s="73">
        <v>6</v>
      </c>
      <c r="AC27" s="80">
        <v>219.8</v>
      </c>
      <c r="AD27" s="71"/>
      <c r="AE27" s="77"/>
      <c r="AF27" s="77"/>
    </row>
    <row r="28" spans="1:32" ht="15.6" outlineLevel="1" x14ac:dyDescent="0.3">
      <c r="A28" s="32">
        <v>7</v>
      </c>
      <c r="B28" s="35" t="s">
        <v>24</v>
      </c>
      <c r="C28" s="151">
        <f t="shared" si="13"/>
        <v>0</v>
      </c>
      <c r="D28" s="81"/>
      <c r="E28" s="35"/>
      <c r="F28" s="135"/>
      <c r="G28" s="81"/>
      <c r="H28" s="81"/>
      <c r="I28" s="71"/>
      <c r="J28" s="72"/>
      <c r="K28" s="73"/>
      <c r="L28" s="71"/>
      <c r="M28" s="71"/>
      <c r="N28" s="72"/>
      <c r="O28" s="74"/>
      <c r="P28" s="74"/>
      <c r="Q28" s="71"/>
      <c r="R28" s="72"/>
      <c r="S28" s="71"/>
      <c r="T28" s="74"/>
      <c r="U28" s="71"/>
      <c r="V28" s="72"/>
      <c r="W28" s="73"/>
      <c r="X28" s="74"/>
      <c r="Y28" s="74"/>
      <c r="Z28" s="71"/>
      <c r="AA28" s="72"/>
      <c r="AB28" s="73"/>
      <c r="AC28" s="80"/>
      <c r="AD28" s="71"/>
      <c r="AE28" s="77"/>
      <c r="AF28" s="77"/>
    </row>
    <row r="29" spans="1:32" ht="15" customHeight="1" outlineLevel="1" x14ac:dyDescent="0.3">
      <c r="A29" s="32">
        <v>8</v>
      </c>
      <c r="B29" s="33" t="s">
        <v>25</v>
      </c>
      <c r="C29" s="151">
        <f t="shared" si="13"/>
        <v>34</v>
      </c>
      <c r="D29" s="81">
        <f>I29+M29+Q29</f>
        <v>1</v>
      </c>
      <c r="E29" s="136">
        <f>J29+N29+R29</f>
        <v>571.29999999999995</v>
      </c>
      <c r="F29" s="135"/>
      <c r="G29" s="137"/>
      <c r="H29" s="81"/>
      <c r="I29" s="71"/>
      <c r="J29" s="72"/>
      <c r="K29" s="71"/>
      <c r="L29" s="71"/>
      <c r="M29" s="71">
        <v>1</v>
      </c>
      <c r="N29" s="72">
        <f t="shared" ref="N29:N44" si="17">571.3*M29</f>
        <v>571.29999999999995</v>
      </c>
      <c r="O29" s="73">
        <v>0</v>
      </c>
      <c r="P29" s="74">
        <v>0</v>
      </c>
      <c r="Q29" s="71"/>
      <c r="R29" s="72"/>
      <c r="S29" s="71"/>
      <c r="T29" s="74"/>
      <c r="U29" s="71">
        <v>30</v>
      </c>
      <c r="V29" s="72">
        <f t="shared" si="16"/>
        <v>690</v>
      </c>
      <c r="W29" s="73">
        <v>30</v>
      </c>
      <c r="X29" s="74">
        <v>504.4</v>
      </c>
      <c r="Y29" s="74"/>
      <c r="Z29" s="71">
        <v>4</v>
      </c>
      <c r="AA29" s="72">
        <v>146.6</v>
      </c>
      <c r="AB29" s="73">
        <v>4</v>
      </c>
      <c r="AC29" s="80">
        <v>146.6</v>
      </c>
      <c r="AD29" s="71"/>
      <c r="AE29" s="77"/>
      <c r="AF29" s="77"/>
    </row>
    <row r="30" spans="1:32" ht="17.25" customHeight="1" outlineLevel="1" x14ac:dyDescent="0.3">
      <c r="A30" s="34">
        <v>9</v>
      </c>
      <c r="B30" s="36" t="s">
        <v>26</v>
      </c>
      <c r="C30" s="151">
        <f t="shared" si="13"/>
        <v>0</v>
      </c>
      <c r="D30" s="81">
        <f>I30+M30+Q30</f>
        <v>1</v>
      </c>
      <c r="E30" s="136">
        <f>J30+N30+R30</f>
        <v>571.29999999999995</v>
      </c>
      <c r="F30" s="135"/>
      <c r="G30" s="137"/>
      <c r="H30" s="83"/>
      <c r="I30" s="71"/>
      <c r="J30" s="72"/>
      <c r="K30" s="73"/>
      <c r="L30" s="71"/>
      <c r="M30" s="71">
        <v>1</v>
      </c>
      <c r="N30" s="72">
        <v>571.29999999999995</v>
      </c>
      <c r="O30" s="73">
        <v>0</v>
      </c>
      <c r="P30" s="74">
        <v>0</v>
      </c>
      <c r="Q30" s="71"/>
      <c r="R30" s="72"/>
      <c r="S30" s="71"/>
      <c r="T30" s="74"/>
      <c r="U30" s="71">
        <v>32</v>
      </c>
      <c r="V30" s="72">
        <v>736</v>
      </c>
      <c r="W30" s="73">
        <v>0</v>
      </c>
      <c r="X30" s="74">
        <v>0</v>
      </c>
      <c r="Y30" s="74"/>
      <c r="Z30" s="71"/>
      <c r="AA30" s="72"/>
      <c r="AB30" s="73"/>
      <c r="AC30" s="80"/>
      <c r="AD30" s="71"/>
      <c r="AE30" s="77"/>
      <c r="AF30" s="77"/>
    </row>
    <row r="31" spans="1:32" ht="15.6" outlineLevel="1" x14ac:dyDescent="0.3">
      <c r="A31" s="32">
        <v>10</v>
      </c>
      <c r="B31" s="35" t="s">
        <v>27</v>
      </c>
      <c r="C31" s="151">
        <f t="shared" si="13"/>
        <v>16</v>
      </c>
      <c r="D31" s="81"/>
      <c r="E31" s="35"/>
      <c r="F31" s="135"/>
      <c r="G31" s="81"/>
      <c r="H31" s="81"/>
      <c r="I31" s="71"/>
      <c r="J31" s="72"/>
      <c r="K31" s="71"/>
      <c r="L31" s="71"/>
      <c r="M31" s="71"/>
      <c r="N31" s="72"/>
      <c r="O31" s="74"/>
      <c r="P31" s="74"/>
      <c r="Q31" s="71"/>
      <c r="R31" s="72"/>
      <c r="S31" s="71"/>
      <c r="T31" s="74"/>
      <c r="U31" s="71">
        <v>14</v>
      </c>
      <c r="V31" s="72">
        <f t="shared" ref="V31" si="18">U31*23</f>
        <v>322</v>
      </c>
      <c r="W31" s="73">
        <v>14</v>
      </c>
      <c r="X31" s="74">
        <v>312.10000000000002</v>
      </c>
      <c r="Y31" s="74"/>
      <c r="Z31" s="71">
        <v>2</v>
      </c>
      <c r="AA31" s="72">
        <v>73.3</v>
      </c>
      <c r="AB31" s="73">
        <v>2</v>
      </c>
      <c r="AC31" s="80">
        <v>73.2</v>
      </c>
      <c r="AD31" s="71"/>
      <c r="AE31" s="77"/>
      <c r="AF31" s="77"/>
    </row>
    <row r="32" spans="1:32" ht="15.6" outlineLevel="1" x14ac:dyDescent="0.3">
      <c r="A32" s="32">
        <v>11</v>
      </c>
      <c r="B32" s="35" t="s">
        <v>28</v>
      </c>
      <c r="C32" s="151">
        <f t="shared" si="13"/>
        <v>53</v>
      </c>
      <c r="D32" s="81"/>
      <c r="E32" s="35"/>
      <c r="F32" s="135"/>
      <c r="G32" s="81"/>
      <c r="H32" s="81"/>
      <c r="I32" s="71"/>
      <c r="J32" s="72"/>
      <c r="K32" s="71"/>
      <c r="L32" s="71"/>
      <c r="M32" s="71"/>
      <c r="N32" s="72"/>
      <c r="O32" s="74"/>
      <c r="P32" s="74"/>
      <c r="Q32" s="71"/>
      <c r="R32" s="72"/>
      <c r="S32" s="71"/>
      <c r="T32" s="74"/>
      <c r="U32" s="71">
        <v>50</v>
      </c>
      <c r="V32" s="72">
        <f t="shared" si="16"/>
        <v>1150</v>
      </c>
      <c r="W32" s="73">
        <v>50</v>
      </c>
      <c r="X32" s="74">
        <v>1047.9000000000001</v>
      </c>
      <c r="Y32" s="74"/>
      <c r="Z32" s="71">
        <v>3</v>
      </c>
      <c r="AA32" s="72">
        <v>109.9</v>
      </c>
      <c r="AB32" s="73">
        <v>3</v>
      </c>
      <c r="AC32" s="80">
        <v>75</v>
      </c>
      <c r="AD32" s="71"/>
      <c r="AE32" s="77"/>
      <c r="AF32" s="77"/>
    </row>
    <row r="33" spans="1:32" ht="18" outlineLevel="1" x14ac:dyDescent="0.3">
      <c r="A33" s="34">
        <v>12</v>
      </c>
      <c r="B33" s="35" t="s">
        <v>29</v>
      </c>
      <c r="C33" s="151">
        <f t="shared" si="13"/>
        <v>15</v>
      </c>
      <c r="D33" s="81">
        <f>I33+M33+Q33</f>
        <v>1</v>
      </c>
      <c r="E33" s="136">
        <f>J33+N33+R33</f>
        <v>571.29999999999995</v>
      </c>
      <c r="F33" s="135">
        <f>K33+O33+S33</f>
        <v>1</v>
      </c>
      <c r="G33" s="137">
        <f>L33+P33+T33</f>
        <v>570</v>
      </c>
      <c r="H33" s="81"/>
      <c r="I33" s="71"/>
      <c r="J33" s="72"/>
      <c r="K33" s="73"/>
      <c r="L33" s="71"/>
      <c r="M33" s="71">
        <v>1</v>
      </c>
      <c r="N33" s="72">
        <f t="shared" si="17"/>
        <v>571.29999999999995</v>
      </c>
      <c r="O33" s="73">
        <v>1</v>
      </c>
      <c r="P33" s="74">
        <v>570</v>
      </c>
      <c r="Q33" s="71"/>
      <c r="R33" s="72"/>
      <c r="S33" s="71"/>
      <c r="T33" s="74"/>
      <c r="U33" s="71">
        <v>7</v>
      </c>
      <c r="V33" s="72">
        <f t="shared" si="16"/>
        <v>161</v>
      </c>
      <c r="W33" s="73">
        <v>7</v>
      </c>
      <c r="X33" s="74">
        <v>160.9</v>
      </c>
      <c r="Y33" s="74"/>
      <c r="Z33" s="71">
        <v>5</v>
      </c>
      <c r="AA33" s="72">
        <v>183.2</v>
      </c>
      <c r="AB33" s="73">
        <v>7</v>
      </c>
      <c r="AC33" s="80">
        <v>173.9</v>
      </c>
      <c r="AD33" s="71"/>
      <c r="AE33" s="77"/>
      <c r="AF33" s="77"/>
    </row>
    <row r="34" spans="1:32" ht="15.6" outlineLevel="1" x14ac:dyDescent="0.3">
      <c r="A34" s="32">
        <v>13</v>
      </c>
      <c r="B34" s="35" t="s">
        <v>30</v>
      </c>
      <c r="C34" s="151">
        <f t="shared" si="13"/>
        <v>9</v>
      </c>
      <c r="D34" s="81"/>
      <c r="E34" s="35"/>
      <c r="F34" s="135"/>
      <c r="G34" s="81"/>
      <c r="H34" s="81"/>
      <c r="I34" s="71"/>
      <c r="J34" s="72"/>
      <c r="K34" s="73"/>
      <c r="L34" s="71"/>
      <c r="M34" s="71"/>
      <c r="N34" s="72"/>
      <c r="O34" s="74"/>
      <c r="P34" s="74"/>
      <c r="Q34" s="71"/>
      <c r="R34" s="72"/>
      <c r="S34" s="71"/>
      <c r="T34" s="74"/>
      <c r="U34" s="71">
        <v>10</v>
      </c>
      <c r="V34" s="72">
        <f t="shared" si="16"/>
        <v>230</v>
      </c>
      <c r="W34" s="73">
        <v>7</v>
      </c>
      <c r="X34" s="74">
        <v>97.222999999999999</v>
      </c>
      <c r="Y34" s="74"/>
      <c r="Z34" s="71">
        <v>5</v>
      </c>
      <c r="AA34" s="72">
        <v>183.2</v>
      </c>
      <c r="AB34" s="73">
        <v>2</v>
      </c>
      <c r="AC34" s="80">
        <v>92</v>
      </c>
      <c r="AD34" s="71"/>
      <c r="AE34" s="77"/>
      <c r="AF34" s="77"/>
    </row>
    <row r="35" spans="1:32" s="4" customFormat="1" ht="15.6" outlineLevel="1" x14ac:dyDescent="0.3">
      <c r="A35" s="32">
        <v>14</v>
      </c>
      <c r="B35" s="35" t="s">
        <v>31</v>
      </c>
      <c r="C35" s="151">
        <f t="shared" si="13"/>
        <v>21</v>
      </c>
      <c r="D35" s="81"/>
      <c r="E35" s="35"/>
      <c r="F35" s="135"/>
      <c r="G35" s="81"/>
      <c r="H35" s="81"/>
      <c r="I35" s="84"/>
      <c r="J35" s="72"/>
      <c r="K35" s="84"/>
      <c r="L35" s="84"/>
      <c r="M35" s="84"/>
      <c r="N35" s="72"/>
      <c r="O35" s="74"/>
      <c r="P35" s="74"/>
      <c r="Q35" s="84"/>
      <c r="R35" s="72"/>
      <c r="S35" s="84"/>
      <c r="T35" s="74"/>
      <c r="U35" s="84">
        <v>15</v>
      </c>
      <c r="V35" s="72">
        <f t="shared" ref="V35:V36" si="19">U35*23</f>
        <v>345</v>
      </c>
      <c r="W35" s="73">
        <v>20</v>
      </c>
      <c r="X35" s="74">
        <v>456.48</v>
      </c>
      <c r="Y35" s="74"/>
      <c r="Z35" s="84">
        <v>2</v>
      </c>
      <c r="AA35" s="72">
        <v>73.3</v>
      </c>
      <c r="AB35" s="73">
        <v>1</v>
      </c>
      <c r="AC35" s="80">
        <v>48.3</v>
      </c>
      <c r="AD35" s="84"/>
      <c r="AE35" s="85"/>
      <c r="AF35" s="85"/>
    </row>
    <row r="36" spans="1:32" ht="18" outlineLevel="1" x14ac:dyDescent="0.3">
      <c r="A36" s="34">
        <v>15</v>
      </c>
      <c r="B36" s="35" t="s">
        <v>32</v>
      </c>
      <c r="C36" s="151">
        <f t="shared" si="13"/>
        <v>5</v>
      </c>
      <c r="D36" s="81">
        <f>I36+M36+Q36</f>
        <v>1</v>
      </c>
      <c r="E36" s="136">
        <f>J36+N36+R36</f>
        <v>571.29999999999995</v>
      </c>
      <c r="F36" s="135">
        <f>K36+O36+S36</f>
        <v>1</v>
      </c>
      <c r="G36" s="137">
        <f>L36+P36+T36</f>
        <v>498.96</v>
      </c>
      <c r="H36" s="81"/>
      <c r="I36" s="71"/>
      <c r="J36" s="72"/>
      <c r="K36" s="71"/>
      <c r="L36" s="71"/>
      <c r="M36" s="71">
        <v>1</v>
      </c>
      <c r="N36" s="72">
        <f t="shared" ref="N36" si="20">571.3*M36</f>
        <v>571.29999999999995</v>
      </c>
      <c r="O36" s="73">
        <v>1</v>
      </c>
      <c r="P36" s="74">
        <v>498.96</v>
      </c>
      <c r="Q36" s="71"/>
      <c r="R36" s="72"/>
      <c r="S36" s="71"/>
      <c r="T36" s="74"/>
      <c r="U36" s="71">
        <v>3</v>
      </c>
      <c r="V36" s="72">
        <f t="shared" si="19"/>
        <v>69</v>
      </c>
      <c r="W36" s="73">
        <v>4</v>
      </c>
      <c r="X36" s="74">
        <v>91.703999999999994</v>
      </c>
      <c r="Y36" s="74"/>
      <c r="Z36" s="71"/>
      <c r="AA36" s="72"/>
      <c r="AB36" s="74"/>
      <c r="AC36" s="80"/>
      <c r="AD36" s="71"/>
      <c r="AE36" s="77"/>
      <c r="AF36" s="77"/>
    </row>
    <row r="37" spans="1:32" ht="18" outlineLevel="1" x14ac:dyDescent="0.3">
      <c r="A37" s="32">
        <v>16</v>
      </c>
      <c r="B37" s="35" t="s">
        <v>33</v>
      </c>
      <c r="C37" s="151">
        <f t="shared" si="13"/>
        <v>0</v>
      </c>
      <c r="D37" s="81">
        <f>I37+M37+Q37</f>
        <v>1</v>
      </c>
      <c r="E37" s="136">
        <f>J37+N37+R37</f>
        <v>571.29999999999995</v>
      </c>
      <c r="F37" s="135"/>
      <c r="G37" s="81"/>
      <c r="H37" s="81"/>
      <c r="I37" s="71"/>
      <c r="J37" s="72"/>
      <c r="K37" s="73"/>
      <c r="L37" s="71"/>
      <c r="M37" s="71">
        <v>1</v>
      </c>
      <c r="N37" s="72">
        <f t="shared" si="17"/>
        <v>571.29999999999995</v>
      </c>
      <c r="O37" s="73">
        <v>0</v>
      </c>
      <c r="P37" s="74">
        <v>0</v>
      </c>
      <c r="Q37" s="71"/>
      <c r="R37" s="72"/>
      <c r="S37" s="71"/>
      <c r="T37" s="74"/>
      <c r="U37" s="71">
        <v>8</v>
      </c>
      <c r="V37" s="72">
        <f t="shared" si="16"/>
        <v>184</v>
      </c>
      <c r="W37" s="73">
        <v>0</v>
      </c>
      <c r="X37" s="74">
        <v>0</v>
      </c>
      <c r="Y37" s="74"/>
      <c r="Z37" s="71"/>
      <c r="AA37" s="72"/>
      <c r="AB37" s="73"/>
      <c r="AC37" s="80"/>
      <c r="AD37" s="71"/>
      <c r="AE37" s="73">
        <v>1</v>
      </c>
      <c r="AF37" s="74">
        <v>49.8</v>
      </c>
    </row>
    <row r="38" spans="1:32" ht="15.6" outlineLevel="1" x14ac:dyDescent="0.3">
      <c r="A38" s="32">
        <v>17</v>
      </c>
      <c r="B38" s="35" t="s">
        <v>34</v>
      </c>
      <c r="C38" s="151">
        <f t="shared" si="13"/>
        <v>7</v>
      </c>
      <c r="D38" s="81"/>
      <c r="E38" s="35"/>
      <c r="F38" s="135"/>
      <c r="G38" s="81"/>
      <c r="H38" s="81"/>
      <c r="I38" s="71"/>
      <c r="J38" s="72"/>
      <c r="K38" s="73"/>
      <c r="L38" s="71"/>
      <c r="M38" s="71"/>
      <c r="N38" s="72"/>
      <c r="O38" s="74"/>
      <c r="P38" s="74"/>
      <c r="Q38" s="71"/>
      <c r="R38" s="72"/>
      <c r="S38" s="71"/>
      <c r="T38" s="74"/>
      <c r="U38" s="71">
        <v>5</v>
      </c>
      <c r="V38" s="72">
        <f t="shared" si="16"/>
        <v>115</v>
      </c>
      <c r="W38" s="73">
        <v>5</v>
      </c>
      <c r="X38" s="74">
        <v>113.4</v>
      </c>
      <c r="Y38" s="74"/>
      <c r="Z38" s="71">
        <v>2</v>
      </c>
      <c r="AA38" s="72">
        <v>73.3</v>
      </c>
      <c r="AB38" s="73">
        <v>2</v>
      </c>
      <c r="AC38" s="80">
        <v>73.3</v>
      </c>
      <c r="AD38" s="71"/>
      <c r="AE38" s="77"/>
      <c r="AF38" s="77"/>
    </row>
    <row r="39" spans="1:32" s="6" customFormat="1" ht="15" customHeight="1" outlineLevel="1" x14ac:dyDescent="0.3">
      <c r="A39" s="34">
        <v>18</v>
      </c>
      <c r="B39" s="35" t="s">
        <v>35</v>
      </c>
      <c r="C39" s="151">
        <f t="shared" si="13"/>
        <v>3</v>
      </c>
      <c r="D39" s="81"/>
      <c r="E39" s="35"/>
      <c r="F39" s="135"/>
      <c r="G39" s="81"/>
      <c r="H39" s="81"/>
      <c r="I39" s="86"/>
      <c r="J39" s="72"/>
      <c r="K39" s="86"/>
      <c r="L39" s="86"/>
      <c r="M39" s="86"/>
      <c r="N39" s="72"/>
      <c r="O39" s="74"/>
      <c r="P39" s="74"/>
      <c r="Q39" s="86"/>
      <c r="R39" s="72"/>
      <c r="S39" s="86"/>
      <c r="T39" s="74"/>
      <c r="U39" s="86">
        <v>3</v>
      </c>
      <c r="V39" s="72">
        <f t="shared" si="16"/>
        <v>69</v>
      </c>
      <c r="W39" s="73">
        <v>3</v>
      </c>
      <c r="X39" s="74">
        <v>60</v>
      </c>
      <c r="Y39" s="74"/>
      <c r="Z39" s="86">
        <v>2</v>
      </c>
      <c r="AA39" s="72">
        <v>73.3</v>
      </c>
      <c r="AB39" s="73"/>
      <c r="AC39" s="80"/>
      <c r="AD39" s="86"/>
      <c r="AE39" s="134">
        <v>2</v>
      </c>
      <c r="AF39" s="133">
        <v>73.3</v>
      </c>
    </row>
    <row r="40" spans="1:32" ht="18" outlineLevel="1" x14ac:dyDescent="0.3">
      <c r="A40" s="32">
        <v>19</v>
      </c>
      <c r="B40" s="33" t="s">
        <v>36</v>
      </c>
      <c r="C40" s="151">
        <f t="shared" si="13"/>
        <v>110</v>
      </c>
      <c r="D40" s="81">
        <f>I40+M40+Q40</f>
        <v>1</v>
      </c>
      <c r="E40" s="136">
        <f>J40+N40+R40</f>
        <v>650.6</v>
      </c>
      <c r="F40" s="135"/>
      <c r="G40" s="81"/>
      <c r="H40" s="81"/>
      <c r="I40" s="71"/>
      <c r="J40" s="72"/>
      <c r="K40" s="71"/>
      <c r="L40" s="71"/>
      <c r="M40" s="71"/>
      <c r="N40" s="72"/>
      <c r="O40" s="74"/>
      <c r="P40" s="74"/>
      <c r="Q40" s="71">
        <v>1</v>
      </c>
      <c r="R40" s="72">
        <f t="shared" ref="R40" si="21">650.6*Q40</f>
        <v>650.6</v>
      </c>
      <c r="S40" s="71">
        <v>0</v>
      </c>
      <c r="T40" s="74">
        <v>0</v>
      </c>
      <c r="U40" s="71">
        <v>90</v>
      </c>
      <c r="V40" s="72">
        <f t="shared" si="16"/>
        <v>2070</v>
      </c>
      <c r="W40" s="73">
        <v>90</v>
      </c>
      <c r="X40" s="74">
        <v>1878.1</v>
      </c>
      <c r="Y40" s="74"/>
      <c r="Z40" s="71">
        <v>20</v>
      </c>
      <c r="AA40" s="72">
        <v>732.8</v>
      </c>
      <c r="AB40" s="73">
        <v>20</v>
      </c>
      <c r="AC40" s="80">
        <v>732.6</v>
      </c>
      <c r="AD40" s="71"/>
      <c r="AE40" s="77"/>
      <c r="AF40" s="77"/>
    </row>
    <row r="41" spans="1:32" ht="18" outlineLevel="1" x14ac:dyDescent="0.3">
      <c r="A41" s="32">
        <v>20</v>
      </c>
      <c r="B41" s="33" t="s">
        <v>37</v>
      </c>
      <c r="C41" s="151">
        <f t="shared" si="13"/>
        <v>0</v>
      </c>
      <c r="D41" s="81">
        <f>I41+M41+Q41</f>
        <v>1</v>
      </c>
      <c r="E41" s="136">
        <f>J41+N41+R41</f>
        <v>571.29999999999995</v>
      </c>
      <c r="F41" s="135"/>
      <c r="G41" s="81"/>
      <c r="H41" s="81"/>
      <c r="I41" s="71"/>
      <c r="J41" s="72"/>
      <c r="K41" s="71"/>
      <c r="L41" s="71"/>
      <c r="M41" s="71">
        <v>1</v>
      </c>
      <c r="N41" s="72">
        <f t="shared" si="17"/>
        <v>571.29999999999995</v>
      </c>
      <c r="O41" s="73">
        <v>0</v>
      </c>
      <c r="P41" s="74">
        <v>0</v>
      </c>
      <c r="Q41" s="71"/>
      <c r="R41" s="72"/>
      <c r="S41" s="71"/>
      <c r="T41" s="74"/>
      <c r="U41" s="71"/>
      <c r="V41" s="72"/>
      <c r="W41" s="73"/>
      <c r="X41" s="74"/>
      <c r="Y41" s="74"/>
      <c r="Z41" s="71"/>
      <c r="AA41" s="72"/>
      <c r="AB41" s="73"/>
      <c r="AC41" s="80"/>
      <c r="AD41" s="71"/>
      <c r="AE41" s="77"/>
      <c r="AF41" s="77"/>
    </row>
    <row r="42" spans="1:32" ht="15" customHeight="1" outlineLevel="1" x14ac:dyDescent="0.3">
      <c r="A42" s="34">
        <v>21</v>
      </c>
      <c r="B42" s="35" t="s">
        <v>38</v>
      </c>
      <c r="C42" s="151">
        <f t="shared" si="13"/>
        <v>7</v>
      </c>
      <c r="D42" s="81"/>
      <c r="E42" s="35"/>
      <c r="F42" s="135"/>
      <c r="G42" s="81"/>
      <c r="H42" s="81"/>
      <c r="I42" s="71"/>
      <c r="J42" s="72"/>
      <c r="K42" s="71"/>
      <c r="L42" s="71"/>
      <c r="M42" s="71"/>
      <c r="N42" s="72"/>
      <c r="O42" s="74"/>
      <c r="P42" s="74"/>
      <c r="Q42" s="71"/>
      <c r="R42" s="72"/>
      <c r="S42" s="71"/>
      <c r="T42" s="74"/>
      <c r="U42" s="71">
        <v>6</v>
      </c>
      <c r="V42" s="72">
        <f t="shared" si="16"/>
        <v>138</v>
      </c>
      <c r="W42" s="73">
        <v>6</v>
      </c>
      <c r="X42" s="74">
        <v>137.52000000000001</v>
      </c>
      <c r="Y42" s="74"/>
      <c r="Z42" s="71">
        <v>1</v>
      </c>
      <c r="AA42" s="72">
        <v>36.6</v>
      </c>
      <c r="AB42" s="73">
        <v>1</v>
      </c>
      <c r="AC42" s="80">
        <v>35.9</v>
      </c>
      <c r="AD42" s="71"/>
      <c r="AE42" s="77"/>
      <c r="AF42" s="77"/>
    </row>
    <row r="43" spans="1:32" ht="15.6" outlineLevel="1" x14ac:dyDescent="0.3">
      <c r="A43" s="38">
        <v>22</v>
      </c>
      <c r="B43" s="39" t="s">
        <v>39</v>
      </c>
      <c r="C43" s="151">
        <f t="shared" si="13"/>
        <v>13</v>
      </c>
      <c r="D43" s="81"/>
      <c r="E43" s="39"/>
      <c r="F43" s="135"/>
      <c r="G43" s="88"/>
      <c r="H43" s="88"/>
      <c r="I43" s="71"/>
      <c r="J43" s="72"/>
      <c r="K43" s="71"/>
      <c r="L43" s="71"/>
      <c r="M43" s="71"/>
      <c r="N43" s="72"/>
      <c r="O43" s="73"/>
      <c r="P43" s="74"/>
      <c r="Q43" s="71"/>
      <c r="R43" s="72"/>
      <c r="S43" s="71"/>
      <c r="T43" s="74"/>
      <c r="U43" s="71">
        <v>11</v>
      </c>
      <c r="V43" s="72">
        <f t="shared" si="16"/>
        <v>253</v>
      </c>
      <c r="W43" s="73">
        <v>13</v>
      </c>
      <c r="X43" s="74">
        <v>274.5</v>
      </c>
      <c r="Y43" s="74"/>
      <c r="Z43" s="71"/>
      <c r="AA43" s="72"/>
      <c r="AB43" s="73"/>
      <c r="AC43" s="80"/>
      <c r="AD43" s="71"/>
      <c r="AE43" s="77"/>
      <c r="AF43" s="77"/>
    </row>
    <row r="44" spans="1:32" ht="18" outlineLevel="1" x14ac:dyDescent="0.3">
      <c r="A44" s="32">
        <v>23</v>
      </c>
      <c r="B44" s="35" t="s">
        <v>40</v>
      </c>
      <c r="C44" s="151">
        <f t="shared" si="13"/>
        <v>17</v>
      </c>
      <c r="D44" s="81">
        <f>I44+M44+Q44</f>
        <v>1</v>
      </c>
      <c r="E44" s="136">
        <f>J44+N44+R44</f>
        <v>571.29999999999995</v>
      </c>
      <c r="F44" s="135">
        <f>K44+O44+S44</f>
        <v>1</v>
      </c>
      <c r="G44" s="137">
        <f>L44+P44+T44</f>
        <v>453.5</v>
      </c>
      <c r="H44" s="81"/>
      <c r="I44" s="71"/>
      <c r="J44" s="72"/>
      <c r="K44" s="71"/>
      <c r="L44" s="71"/>
      <c r="M44" s="71">
        <v>1</v>
      </c>
      <c r="N44" s="72">
        <f t="shared" si="17"/>
        <v>571.29999999999995</v>
      </c>
      <c r="O44" s="73">
        <v>1</v>
      </c>
      <c r="P44" s="74">
        <v>453.5</v>
      </c>
      <c r="Q44" s="71"/>
      <c r="R44" s="72"/>
      <c r="S44" s="71"/>
      <c r="T44" s="74"/>
      <c r="U44" s="71">
        <v>14</v>
      </c>
      <c r="V44" s="72">
        <f t="shared" si="16"/>
        <v>322</v>
      </c>
      <c r="W44" s="73">
        <v>14</v>
      </c>
      <c r="X44" s="74">
        <v>280</v>
      </c>
      <c r="Y44" s="74"/>
      <c r="Z44" s="71">
        <v>2</v>
      </c>
      <c r="AA44" s="72">
        <v>73.3</v>
      </c>
      <c r="AB44" s="73">
        <v>2</v>
      </c>
      <c r="AC44" s="80">
        <v>72.900000000000006</v>
      </c>
      <c r="AD44" s="71"/>
      <c r="AE44" s="77"/>
      <c r="AF44" s="77"/>
    </row>
    <row r="45" spans="1:32" s="4" customFormat="1" ht="15.6" outlineLevel="1" x14ac:dyDescent="0.3">
      <c r="A45" s="34">
        <v>24</v>
      </c>
      <c r="B45" s="35" t="s">
        <v>41</v>
      </c>
      <c r="C45" s="151">
        <f t="shared" si="13"/>
        <v>0</v>
      </c>
      <c r="D45" s="81"/>
      <c r="E45" s="35"/>
      <c r="F45" s="135"/>
      <c r="G45" s="81"/>
      <c r="H45" s="81"/>
      <c r="I45" s="84"/>
      <c r="J45" s="72"/>
      <c r="K45" s="89"/>
      <c r="L45" s="84"/>
      <c r="M45" s="84"/>
      <c r="N45" s="72"/>
      <c r="O45" s="74"/>
      <c r="P45" s="74"/>
      <c r="Q45" s="84"/>
      <c r="R45" s="72"/>
      <c r="S45" s="84"/>
      <c r="T45" s="74"/>
      <c r="U45" s="84">
        <v>1</v>
      </c>
      <c r="V45" s="72">
        <f t="shared" si="16"/>
        <v>23</v>
      </c>
      <c r="W45" s="73"/>
      <c r="X45" s="74"/>
      <c r="Y45" s="74"/>
      <c r="Z45" s="84">
        <v>19</v>
      </c>
      <c r="AA45" s="72">
        <v>696.2</v>
      </c>
      <c r="AB45" s="73"/>
      <c r="AC45" s="80"/>
      <c r="AD45" s="84"/>
      <c r="AE45" s="85"/>
      <c r="AF45" s="85"/>
    </row>
    <row r="46" spans="1:32" ht="15.6" outlineLevel="1" x14ac:dyDescent="0.3">
      <c r="A46" s="32">
        <v>25</v>
      </c>
      <c r="B46" s="33" t="s">
        <v>42</v>
      </c>
      <c r="C46" s="151"/>
      <c r="D46" s="25"/>
      <c r="E46" s="33"/>
      <c r="F46" s="135"/>
      <c r="G46" s="81"/>
      <c r="H46" s="81"/>
      <c r="I46" s="71"/>
      <c r="J46" s="72"/>
      <c r="K46" s="73"/>
      <c r="L46" s="71"/>
      <c r="M46" s="71"/>
      <c r="N46" s="72"/>
      <c r="O46" s="74"/>
      <c r="P46" s="74"/>
      <c r="Q46" s="71"/>
      <c r="R46" s="72"/>
      <c r="S46" s="71"/>
      <c r="T46" s="74"/>
      <c r="U46" s="71"/>
      <c r="V46" s="72"/>
      <c r="W46" s="73"/>
      <c r="X46" s="71"/>
      <c r="Y46" s="71"/>
      <c r="Z46" s="71"/>
      <c r="AA46" s="72"/>
      <c r="AB46" s="73"/>
      <c r="AC46" s="75"/>
      <c r="AD46" s="76"/>
      <c r="AE46" s="77"/>
      <c r="AF46" s="77"/>
    </row>
    <row r="47" spans="1:32" ht="15.6" x14ac:dyDescent="0.3">
      <c r="A47" s="187"/>
      <c r="B47" s="188"/>
      <c r="C47" s="37"/>
      <c r="D47" s="37"/>
      <c r="E47" s="37"/>
      <c r="F47" s="83"/>
      <c r="G47" s="83"/>
      <c r="H47" s="83"/>
      <c r="I47" s="71"/>
      <c r="J47" s="72"/>
      <c r="K47" s="73"/>
      <c r="L47" s="71"/>
      <c r="M47" s="71"/>
      <c r="N47" s="72"/>
      <c r="O47" s="71"/>
      <c r="P47" s="71"/>
      <c r="Q47" s="71"/>
      <c r="R47" s="72"/>
      <c r="S47" s="71"/>
      <c r="T47" s="71"/>
      <c r="U47" s="71"/>
      <c r="V47" s="72"/>
      <c r="W47" s="73"/>
      <c r="X47" s="71"/>
      <c r="Y47" s="71"/>
      <c r="Z47" s="71"/>
      <c r="AA47" s="72"/>
      <c r="AB47" s="73"/>
      <c r="AC47" s="75"/>
      <c r="AD47" s="76"/>
      <c r="AE47" s="77"/>
      <c r="AF47" s="77"/>
    </row>
    <row r="48" spans="1:32" s="6" customFormat="1" ht="15" customHeight="1" x14ac:dyDescent="0.3">
      <c r="A48" s="185" t="s">
        <v>43</v>
      </c>
      <c r="B48" s="186"/>
      <c r="C48" s="28">
        <f>SUM(C49:C54)</f>
        <v>38</v>
      </c>
      <c r="D48" s="25">
        <f>I48+M48+Q48</f>
        <v>6</v>
      </c>
      <c r="E48" s="63">
        <f>J48+N48+R48</f>
        <v>2509.3000000000002</v>
      </c>
      <c r="F48" s="28">
        <f>K48+O48+S48</f>
        <v>4</v>
      </c>
      <c r="G48" s="29">
        <f>L48+P48+T48</f>
        <v>3070.7</v>
      </c>
      <c r="H48" s="64">
        <f>F48/(I48+M48+Q48)*100</f>
        <v>66.666666666666657</v>
      </c>
      <c r="I48" s="90">
        <f t="shared" ref="I48:AF48" si="22">SUM(I49:I54)</f>
        <v>5</v>
      </c>
      <c r="J48" s="91">
        <f t="shared" si="22"/>
        <v>1938</v>
      </c>
      <c r="K48" s="92">
        <f t="shared" si="22"/>
        <v>2</v>
      </c>
      <c r="L48" s="93">
        <f t="shared" si="22"/>
        <v>760.7</v>
      </c>
      <c r="M48" s="90">
        <f t="shared" si="22"/>
        <v>1</v>
      </c>
      <c r="N48" s="91">
        <f t="shared" si="22"/>
        <v>571.29999999999995</v>
      </c>
      <c r="O48" s="90">
        <f t="shared" si="22"/>
        <v>2</v>
      </c>
      <c r="P48" s="93">
        <f t="shared" si="22"/>
        <v>2310</v>
      </c>
      <c r="Q48" s="90"/>
      <c r="R48" s="91"/>
      <c r="S48" s="90"/>
      <c r="T48" s="93"/>
      <c r="U48" s="90">
        <f>SUM(U49:U54)</f>
        <v>122</v>
      </c>
      <c r="V48" s="91">
        <f t="shared" si="22"/>
        <v>2806</v>
      </c>
      <c r="W48" s="92">
        <f>SUM(W49:W54)</f>
        <v>31</v>
      </c>
      <c r="X48" s="93">
        <f t="shared" si="22"/>
        <v>680.50400000000002</v>
      </c>
      <c r="Y48" s="67">
        <f>W48/U48*100</f>
        <v>25.409836065573771</v>
      </c>
      <c r="Z48" s="90">
        <f t="shared" si="22"/>
        <v>7</v>
      </c>
      <c r="AA48" s="91">
        <f t="shared" si="22"/>
        <v>256.5</v>
      </c>
      <c r="AB48" s="92">
        <f>SUM(AB49:AB54)</f>
        <v>3</v>
      </c>
      <c r="AC48" s="94">
        <f t="shared" si="22"/>
        <v>103.47999999999999</v>
      </c>
      <c r="AD48" s="66">
        <f>AB48/Z48*100</f>
        <v>42.857142857142854</v>
      </c>
      <c r="AE48" s="90">
        <f t="shared" si="22"/>
        <v>0</v>
      </c>
      <c r="AF48" s="91">
        <f t="shared" si="22"/>
        <v>0</v>
      </c>
    </row>
    <row r="49" spans="1:32" s="6" customFormat="1" ht="15" customHeight="1" outlineLevel="1" x14ac:dyDescent="0.3">
      <c r="A49" s="32">
        <v>1</v>
      </c>
      <c r="B49" s="33" t="s">
        <v>44</v>
      </c>
      <c r="C49" s="151">
        <f t="shared" ref="C49:C54" si="23">F49+W49+AB49</f>
        <v>0</v>
      </c>
      <c r="D49" s="81"/>
      <c r="E49" s="136"/>
      <c r="F49" s="135"/>
      <c r="G49" s="137"/>
      <c r="H49" s="81"/>
      <c r="I49" s="86"/>
      <c r="J49" s="72"/>
      <c r="K49" s="73"/>
      <c r="L49" s="74"/>
      <c r="M49" s="86"/>
      <c r="N49" s="72"/>
      <c r="O49" s="73"/>
      <c r="P49" s="74"/>
      <c r="Q49" s="86"/>
      <c r="R49" s="72"/>
      <c r="S49" s="86"/>
      <c r="T49" s="86"/>
      <c r="U49" s="86">
        <v>8</v>
      </c>
      <c r="V49" s="72">
        <f>U49*23</f>
        <v>184</v>
      </c>
      <c r="W49" s="95">
        <v>0</v>
      </c>
      <c r="X49" s="96">
        <v>0</v>
      </c>
      <c r="Y49" s="96"/>
      <c r="Z49" s="86">
        <v>4</v>
      </c>
      <c r="AA49" s="72">
        <v>146.6</v>
      </c>
      <c r="AB49" s="73">
        <v>0</v>
      </c>
      <c r="AC49" s="80">
        <v>0</v>
      </c>
      <c r="AD49" s="86"/>
      <c r="AE49" s="87"/>
      <c r="AF49" s="87"/>
    </row>
    <row r="50" spans="1:32" s="6" customFormat="1" ht="15" customHeight="1" outlineLevel="1" x14ac:dyDescent="0.3">
      <c r="A50" s="32">
        <v>2</v>
      </c>
      <c r="B50" s="33" t="s">
        <v>45</v>
      </c>
      <c r="C50" s="151">
        <f t="shared" si="23"/>
        <v>0</v>
      </c>
      <c r="D50" s="81">
        <f t="shared" ref="D50:E54" si="24">I50+M50+Q50</f>
        <v>1</v>
      </c>
      <c r="E50" s="136">
        <f t="shared" si="24"/>
        <v>387.6</v>
      </c>
      <c r="F50" s="135"/>
      <c r="G50" s="137"/>
      <c r="H50" s="81"/>
      <c r="I50" s="86">
        <v>1</v>
      </c>
      <c r="J50" s="72">
        <f t="shared" ref="J50" si="25">387.6*I50</f>
        <v>387.6</v>
      </c>
      <c r="K50" s="73"/>
      <c r="L50" s="74"/>
      <c r="M50" s="86"/>
      <c r="N50" s="72"/>
      <c r="O50" s="74"/>
      <c r="P50" s="74"/>
      <c r="Q50" s="86"/>
      <c r="R50" s="72"/>
      <c r="S50" s="86"/>
      <c r="T50" s="86"/>
      <c r="U50" s="86"/>
      <c r="V50" s="72"/>
      <c r="W50" s="96"/>
      <c r="X50" s="96"/>
      <c r="Y50" s="96"/>
      <c r="Z50" s="86"/>
      <c r="AA50" s="72"/>
      <c r="AB50" s="74"/>
      <c r="AC50" s="80"/>
      <c r="AD50" s="86"/>
      <c r="AE50" s="87"/>
      <c r="AF50" s="87"/>
    </row>
    <row r="51" spans="1:32" s="6" customFormat="1" ht="15" customHeight="1" outlineLevel="1" x14ac:dyDescent="0.3">
      <c r="A51" s="32">
        <v>3</v>
      </c>
      <c r="B51" s="33" t="s">
        <v>46</v>
      </c>
      <c r="C51" s="151">
        <f t="shared" si="23"/>
        <v>33</v>
      </c>
      <c r="D51" s="81">
        <f t="shared" si="24"/>
        <v>2</v>
      </c>
      <c r="E51" s="136">
        <f t="shared" si="24"/>
        <v>775.2</v>
      </c>
      <c r="F51" s="135">
        <f>K51+O51+S51</f>
        <v>2</v>
      </c>
      <c r="G51" s="137">
        <f>L51+P51+T51</f>
        <v>760.7</v>
      </c>
      <c r="H51" s="81"/>
      <c r="I51" s="86">
        <v>2</v>
      </c>
      <c r="J51" s="72">
        <f>387.6*I51</f>
        <v>775.2</v>
      </c>
      <c r="K51" s="73">
        <v>2</v>
      </c>
      <c r="L51" s="74">
        <f>380.35*K51</f>
        <v>760.7</v>
      </c>
      <c r="M51" s="86"/>
      <c r="N51" s="72"/>
      <c r="O51" s="74"/>
      <c r="P51" s="74"/>
      <c r="Q51" s="86"/>
      <c r="R51" s="72"/>
      <c r="S51" s="86"/>
      <c r="T51" s="86"/>
      <c r="U51" s="86">
        <v>30</v>
      </c>
      <c r="V51" s="72">
        <f t="shared" ref="V51:V54" si="26">U51*23</f>
        <v>690</v>
      </c>
      <c r="W51" s="95">
        <v>29</v>
      </c>
      <c r="X51" s="96">
        <f>193.4+440.7</f>
        <v>634.1</v>
      </c>
      <c r="Y51" s="96"/>
      <c r="Z51" s="86">
        <v>2</v>
      </c>
      <c r="AA51" s="72">
        <v>73.3</v>
      </c>
      <c r="AB51" s="73">
        <v>2</v>
      </c>
      <c r="AC51" s="80">
        <f>35*AB51</f>
        <v>70</v>
      </c>
      <c r="AD51" s="86"/>
      <c r="AE51" s="87"/>
      <c r="AF51" s="87"/>
    </row>
    <row r="52" spans="1:32" s="6" customFormat="1" ht="15" customHeight="1" outlineLevel="1" x14ac:dyDescent="0.3">
      <c r="A52" s="32">
        <v>4</v>
      </c>
      <c r="B52" s="33" t="s">
        <v>47</v>
      </c>
      <c r="C52" s="151">
        <f t="shared" si="23"/>
        <v>2</v>
      </c>
      <c r="D52" s="81">
        <f t="shared" si="24"/>
        <v>1</v>
      </c>
      <c r="E52" s="136">
        <f t="shared" si="24"/>
        <v>571.29999999999995</v>
      </c>
      <c r="F52" s="135">
        <f>K52+O52+S52</f>
        <v>2</v>
      </c>
      <c r="G52" s="137">
        <f>L52+P52+T52</f>
        <v>2310</v>
      </c>
      <c r="H52" s="81"/>
      <c r="I52" s="86"/>
      <c r="J52" s="72"/>
      <c r="K52" s="73"/>
      <c r="L52" s="74"/>
      <c r="M52" s="86">
        <v>1</v>
      </c>
      <c r="N52" s="72">
        <f t="shared" ref="N52" si="27">571.3*M52</f>
        <v>571.29999999999995</v>
      </c>
      <c r="O52" s="73">
        <v>2</v>
      </c>
      <c r="P52" s="74">
        <v>2310</v>
      </c>
      <c r="Q52" s="86"/>
      <c r="R52" s="72"/>
      <c r="S52" s="86"/>
      <c r="T52" s="86"/>
      <c r="U52" s="86">
        <v>76</v>
      </c>
      <c r="V52" s="72">
        <f t="shared" si="26"/>
        <v>1748</v>
      </c>
      <c r="W52" s="95"/>
      <c r="X52" s="96"/>
      <c r="Y52" s="96"/>
      <c r="Z52" s="86">
        <v>0</v>
      </c>
      <c r="AA52" s="72"/>
      <c r="AB52" s="73"/>
      <c r="AC52" s="80"/>
      <c r="AD52" s="86"/>
      <c r="AE52" s="87"/>
      <c r="AF52" s="87"/>
    </row>
    <row r="53" spans="1:32" s="6" customFormat="1" ht="15" customHeight="1" outlineLevel="1" x14ac:dyDescent="0.3">
      <c r="A53" s="32">
        <v>5</v>
      </c>
      <c r="B53" s="33" t="s">
        <v>48</v>
      </c>
      <c r="C53" s="151">
        <f t="shared" si="23"/>
        <v>0</v>
      </c>
      <c r="D53" s="81">
        <f t="shared" si="24"/>
        <v>1</v>
      </c>
      <c r="E53" s="136">
        <f t="shared" si="24"/>
        <v>387.6</v>
      </c>
      <c r="F53" s="135"/>
      <c r="G53" s="137"/>
      <c r="H53" s="81"/>
      <c r="I53" s="86">
        <v>1</v>
      </c>
      <c r="J53" s="72">
        <f t="shared" ref="J53:J54" si="28">387.6*I53</f>
        <v>387.6</v>
      </c>
      <c r="K53" s="73"/>
      <c r="L53" s="74"/>
      <c r="M53" s="86"/>
      <c r="N53" s="72"/>
      <c r="O53" s="74"/>
      <c r="P53" s="74"/>
      <c r="Q53" s="86"/>
      <c r="R53" s="72"/>
      <c r="S53" s="86"/>
      <c r="T53" s="86"/>
      <c r="U53" s="86">
        <v>5</v>
      </c>
      <c r="V53" s="72">
        <f t="shared" si="26"/>
        <v>115</v>
      </c>
      <c r="W53" s="95"/>
      <c r="X53" s="96"/>
      <c r="Y53" s="96"/>
      <c r="Z53" s="86"/>
      <c r="AA53" s="72"/>
      <c r="AB53" s="73"/>
      <c r="AC53" s="80"/>
      <c r="AD53" s="86"/>
      <c r="AE53" s="87"/>
      <c r="AF53" s="87"/>
    </row>
    <row r="54" spans="1:32" s="6" customFormat="1" ht="15" customHeight="1" outlineLevel="1" x14ac:dyDescent="0.3">
      <c r="A54" s="32">
        <v>6</v>
      </c>
      <c r="B54" s="33" t="s">
        <v>49</v>
      </c>
      <c r="C54" s="151">
        <f t="shared" si="23"/>
        <v>3</v>
      </c>
      <c r="D54" s="81">
        <f t="shared" si="24"/>
        <v>1</v>
      </c>
      <c r="E54" s="136">
        <f t="shared" si="24"/>
        <v>387.6</v>
      </c>
      <c r="F54" s="135"/>
      <c r="G54" s="137"/>
      <c r="H54" s="81"/>
      <c r="I54" s="86">
        <v>1</v>
      </c>
      <c r="J54" s="72">
        <f t="shared" si="28"/>
        <v>387.6</v>
      </c>
      <c r="K54" s="73"/>
      <c r="L54" s="74"/>
      <c r="M54" s="86"/>
      <c r="N54" s="72"/>
      <c r="O54" s="74"/>
      <c r="P54" s="74"/>
      <c r="Q54" s="86"/>
      <c r="R54" s="72"/>
      <c r="S54" s="86"/>
      <c r="T54" s="86"/>
      <c r="U54" s="86">
        <v>3</v>
      </c>
      <c r="V54" s="72">
        <f t="shared" si="26"/>
        <v>69</v>
      </c>
      <c r="W54" s="95">
        <v>2</v>
      </c>
      <c r="X54" s="96">
        <v>46.404000000000003</v>
      </c>
      <c r="Y54" s="96"/>
      <c r="Z54" s="86">
        <v>1</v>
      </c>
      <c r="AA54" s="72">
        <v>36.6</v>
      </c>
      <c r="AB54" s="73">
        <v>1</v>
      </c>
      <c r="AC54" s="80">
        <v>33.479999999999997</v>
      </c>
      <c r="AD54" s="86"/>
      <c r="AE54" s="87"/>
      <c r="AF54" s="87"/>
    </row>
    <row r="55" spans="1:32" ht="15.6" x14ac:dyDescent="0.3">
      <c r="A55" s="187"/>
      <c r="B55" s="188"/>
      <c r="C55" s="37"/>
      <c r="D55" s="37"/>
      <c r="E55" s="37"/>
      <c r="F55" s="83"/>
      <c r="G55" s="83"/>
      <c r="H55" s="83"/>
      <c r="I55" s="71"/>
      <c r="J55" s="72"/>
      <c r="K55" s="73"/>
      <c r="L55" s="71"/>
      <c r="M55" s="71"/>
      <c r="N55" s="72"/>
      <c r="O55" s="71"/>
      <c r="P55" s="71"/>
      <c r="Q55" s="71"/>
      <c r="R55" s="72"/>
      <c r="S55" s="71"/>
      <c r="T55" s="71"/>
      <c r="U55" s="71"/>
      <c r="V55" s="72"/>
      <c r="W55" s="73"/>
      <c r="X55" s="71"/>
      <c r="Y55" s="71"/>
      <c r="Z55" s="71"/>
      <c r="AA55" s="72"/>
      <c r="AB55" s="73"/>
      <c r="AC55" s="75"/>
      <c r="AD55" s="76"/>
      <c r="AE55" s="77"/>
      <c r="AF55" s="77"/>
    </row>
    <row r="56" spans="1:32" ht="15.75" customHeight="1" x14ac:dyDescent="0.3">
      <c r="A56" s="185" t="s">
        <v>50</v>
      </c>
      <c r="B56" s="186"/>
      <c r="C56" s="28">
        <f>SUM(C57:C81)</f>
        <v>240</v>
      </c>
      <c r="D56" s="25">
        <f>I56+M56+Q56</f>
        <v>14</v>
      </c>
      <c r="E56" s="63">
        <f>J56+N56+R56</f>
        <v>6161.1999999999989</v>
      </c>
      <c r="F56" s="28">
        <f>K56+O56+S56</f>
        <v>5</v>
      </c>
      <c r="G56" s="29">
        <f>L56+P56+T56</f>
        <v>2296.0839999999998</v>
      </c>
      <c r="H56" s="64">
        <f>F56/(I56+M56+Q56)*100</f>
        <v>35.714285714285715</v>
      </c>
      <c r="I56" s="65">
        <f t="shared" ref="I56:AF56" si="29">SUM(I57:I81)</f>
        <v>10</v>
      </c>
      <c r="J56" s="66">
        <f t="shared" si="29"/>
        <v>3875.9999999999995</v>
      </c>
      <c r="K56" s="68">
        <f t="shared" si="29"/>
        <v>2</v>
      </c>
      <c r="L56" s="67">
        <f t="shared" si="29"/>
        <v>765.58</v>
      </c>
      <c r="M56" s="65">
        <f t="shared" si="29"/>
        <v>4</v>
      </c>
      <c r="N56" s="66">
        <f t="shared" si="29"/>
        <v>2285.1999999999998</v>
      </c>
      <c r="O56" s="65">
        <f t="shared" si="29"/>
        <v>2</v>
      </c>
      <c r="P56" s="67">
        <f t="shared" si="29"/>
        <v>1062</v>
      </c>
      <c r="Q56" s="65"/>
      <c r="R56" s="66"/>
      <c r="S56" s="65">
        <f t="shared" si="29"/>
        <v>1</v>
      </c>
      <c r="T56" s="67">
        <f t="shared" si="29"/>
        <v>468.50400000000002</v>
      </c>
      <c r="U56" s="65">
        <f>SUM(U57:U81)</f>
        <v>275</v>
      </c>
      <c r="V56" s="66">
        <f t="shared" si="29"/>
        <v>6325</v>
      </c>
      <c r="W56" s="68">
        <f>SUM(W57:W81)</f>
        <v>193</v>
      </c>
      <c r="X56" s="67">
        <f t="shared" si="29"/>
        <v>4381.3099999999995</v>
      </c>
      <c r="Y56" s="67">
        <f>W56/U56*100</f>
        <v>70.181818181818173</v>
      </c>
      <c r="Z56" s="65">
        <f t="shared" si="29"/>
        <v>47</v>
      </c>
      <c r="AA56" s="66">
        <f t="shared" si="29"/>
        <v>1721.9399999999998</v>
      </c>
      <c r="AB56" s="68">
        <f>SUM(AB57:AB81)</f>
        <v>42</v>
      </c>
      <c r="AC56" s="69">
        <f t="shared" si="29"/>
        <v>1303.7</v>
      </c>
      <c r="AD56" s="66">
        <f>AB56/Z56*100</f>
        <v>89.361702127659569</v>
      </c>
      <c r="AE56" s="65">
        <f t="shared" si="29"/>
        <v>2</v>
      </c>
      <c r="AF56" s="66">
        <f t="shared" si="29"/>
        <v>49.2</v>
      </c>
    </row>
    <row r="57" spans="1:32" ht="18" outlineLevel="1" x14ac:dyDescent="0.3">
      <c r="A57" s="32">
        <v>1</v>
      </c>
      <c r="B57" s="40" t="s">
        <v>51</v>
      </c>
      <c r="C57" s="151">
        <f t="shared" ref="C57:C81" si="30">F57+W57+AB57</f>
        <v>0</v>
      </c>
      <c r="D57" s="81">
        <f>I57+M57+Q57</f>
        <v>1</v>
      </c>
      <c r="E57" s="136">
        <f>J57+N57+R57</f>
        <v>387.6</v>
      </c>
      <c r="F57" s="81"/>
      <c r="G57" s="137"/>
      <c r="H57" s="86"/>
      <c r="I57" s="71">
        <v>1</v>
      </c>
      <c r="J57" s="72">
        <f t="shared" ref="J57" si="31">387.6*I57</f>
        <v>387.6</v>
      </c>
      <c r="K57" s="71">
        <v>0</v>
      </c>
      <c r="L57" s="74">
        <v>0</v>
      </c>
      <c r="M57" s="71"/>
      <c r="N57" s="72"/>
      <c r="O57" s="74"/>
      <c r="P57" s="74"/>
      <c r="Q57" s="71"/>
      <c r="R57" s="72"/>
      <c r="S57" s="71"/>
      <c r="T57" s="71"/>
      <c r="U57" s="71"/>
      <c r="V57" s="72"/>
      <c r="W57" s="74"/>
      <c r="X57" s="74"/>
      <c r="Y57" s="74"/>
      <c r="Z57" s="71"/>
      <c r="AA57" s="72"/>
      <c r="AB57" s="74"/>
      <c r="AC57" s="80"/>
      <c r="AD57" s="71"/>
      <c r="AE57" s="77"/>
      <c r="AF57" s="77"/>
    </row>
    <row r="58" spans="1:32" s="6" customFormat="1" ht="18" outlineLevel="1" x14ac:dyDescent="0.3">
      <c r="A58" s="32">
        <v>2</v>
      </c>
      <c r="B58" s="40" t="s">
        <v>52</v>
      </c>
      <c r="C58" s="151">
        <f t="shared" si="30"/>
        <v>0</v>
      </c>
      <c r="D58" s="81">
        <f>I58+M58+Q58</f>
        <v>1</v>
      </c>
      <c r="E58" s="136">
        <f>J58+N58+R58</f>
        <v>387.6</v>
      </c>
      <c r="F58" s="81"/>
      <c r="G58" s="137"/>
      <c r="H58" s="86"/>
      <c r="I58" s="86">
        <v>1</v>
      </c>
      <c r="J58" s="72">
        <f t="shared" ref="J58:J80" si="32">387.6*I58</f>
        <v>387.6</v>
      </c>
      <c r="K58" s="73">
        <v>0</v>
      </c>
      <c r="L58" s="74">
        <v>0</v>
      </c>
      <c r="M58" s="86"/>
      <c r="N58" s="72"/>
      <c r="O58" s="74"/>
      <c r="P58" s="74"/>
      <c r="Q58" s="86"/>
      <c r="R58" s="72"/>
      <c r="S58" s="86"/>
      <c r="T58" s="86"/>
      <c r="U58" s="86">
        <v>14</v>
      </c>
      <c r="V58" s="72">
        <f t="shared" ref="V58:V80" si="33">U58*23</f>
        <v>322</v>
      </c>
      <c r="W58" s="73">
        <v>0</v>
      </c>
      <c r="X58" s="74">
        <v>0</v>
      </c>
      <c r="Y58" s="74"/>
      <c r="Z58" s="86"/>
      <c r="AA58" s="72"/>
      <c r="AB58" s="73"/>
      <c r="AC58" s="80"/>
      <c r="AD58" s="86"/>
      <c r="AE58" s="87"/>
      <c r="AF58" s="87"/>
    </row>
    <row r="59" spans="1:32" s="6" customFormat="1" ht="15" customHeight="1" outlineLevel="1" x14ac:dyDescent="0.3">
      <c r="A59" s="32">
        <v>3</v>
      </c>
      <c r="B59" s="40" t="s">
        <v>53</v>
      </c>
      <c r="C59" s="151">
        <f t="shared" si="30"/>
        <v>0</v>
      </c>
      <c r="D59" s="81"/>
      <c r="E59" s="136"/>
      <c r="F59" s="81"/>
      <c r="G59" s="137"/>
      <c r="H59" s="86"/>
      <c r="I59" s="86"/>
      <c r="J59" s="72"/>
      <c r="K59" s="73"/>
      <c r="L59" s="74"/>
      <c r="M59" s="86"/>
      <c r="N59" s="72"/>
      <c r="O59" s="74"/>
      <c r="P59" s="74"/>
      <c r="Q59" s="86"/>
      <c r="R59" s="72"/>
      <c r="S59" s="86"/>
      <c r="T59" s="86"/>
      <c r="U59" s="86"/>
      <c r="V59" s="72"/>
      <c r="W59" s="73"/>
      <c r="X59" s="74"/>
      <c r="Y59" s="74"/>
      <c r="Z59" s="86"/>
      <c r="AA59" s="72"/>
      <c r="AB59" s="73"/>
      <c r="AC59" s="80"/>
      <c r="AD59" s="86"/>
      <c r="AE59" s="87"/>
      <c r="AF59" s="87"/>
    </row>
    <row r="60" spans="1:32" s="6" customFormat="1" ht="18" outlineLevel="1" x14ac:dyDescent="0.3">
      <c r="A60" s="32">
        <v>4</v>
      </c>
      <c r="B60" s="40" t="s">
        <v>54</v>
      </c>
      <c r="C60" s="151">
        <f t="shared" si="30"/>
        <v>0</v>
      </c>
      <c r="D60" s="81"/>
      <c r="E60" s="136"/>
      <c r="F60" s="81"/>
      <c r="G60" s="137"/>
      <c r="H60" s="86"/>
      <c r="I60" s="86"/>
      <c r="J60" s="72"/>
      <c r="K60" s="73"/>
      <c r="L60" s="74"/>
      <c r="M60" s="86"/>
      <c r="N60" s="72"/>
      <c r="O60" s="74"/>
      <c r="P60" s="74"/>
      <c r="Q60" s="86"/>
      <c r="R60" s="72"/>
      <c r="S60" s="86"/>
      <c r="T60" s="86"/>
      <c r="U60" s="86"/>
      <c r="V60" s="72"/>
      <c r="W60" s="73"/>
      <c r="X60" s="74"/>
      <c r="Y60" s="74"/>
      <c r="Z60" s="86"/>
      <c r="AA60" s="72"/>
      <c r="AB60" s="73"/>
      <c r="AC60" s="80"/>
      <c r="AD60" s="86"/>
      <c r="AE60" s="87"/>
      <c r="AF60" s="87"/>
    </row>
    <row r="61" spans="1:32" ht="18" outlineLevel="1" x14ac:dyDescent="0.3">
      <c r="A61" s="32">
        <v>5</v>
      </c>
      <c r="B61" s="40" t="s">
        <v>55</v>
      </c>
      <c r="C61" s="151">
        <f t="shared" si="30"/>
        <v>14</v>
      </c>
      <c r="D61" s="81"/>
      <c r="E61" s="136"/>
      <c r="F61" s="81"/>
      <c r="G61" s="137"/>
      <c r="H61" s="86"/>
      <c r="I61" s="71"/>
      <c r="J61" s="72"/>
      <c r="K61" s="74"/>
      <c r="L61" s="74"/>
      <c r="M61" s="71"/>
      <c r="N61" s="72"/>
      <c r="O61" s="74"/>
      <c r="P61" s="74"/>
      <c r="Q61" s="71"/>
      <c r="R61" s="72"/>
      <c r="S61" s="71"/>
      <c r="T61" s="71"/>
      <c r="U61" s="71">
        <v>22</v>
      </c>
      <c r="V61" s="72">
        <f t="shared" si="33"/>
        <v>506</v>
      </c>
      <c r="W61" s="73">
        <v>12</v>
      </c>
      <c r="X61" s="74">
        <v>267.39999999999998</v>
      </c>
      <c r="Y61" s="74"/>
      <c r="Z61" s="71">
        <v>2</v>
      </c>
      <c r="AA61" s="72">
        <v>73.3</v>
      </c>
      <c r="AB61" s="73">
        <v>2</v>
      </c>
      <c r="AC61" s="80">
        <v>45</v>
      </c>
      <c r="AD61" s="71"/>
      <c r="AE61" s="77"/>
      <c r="AF61" s="77"/>
    </row>
    <row r="62" spans="1:32" s="6" customFormat="1" ht="15" customHeight="1" outlineLevel="1" x14ac:dyDescent="0.3">
      <c r="A62" s="32">
        <v>6</v>
      </c>
      <c r="B62" s="40" t="s">
        <v>56</v>
      </c>
      <c r="C62" s="151">
        <f t="shared" si="30"/>
        <v>6</v>
      </c>
      <c r="D62" s="81">
        <f>I62+M62+Q62</f>
        <v>1</v>
      </c>
      <c r="E62" s="136">
        <f>J62+N62+R62</f>
        <v>387.6</v>
      </c>
      <c r="F62" s="81"/>
      <c r="G62" s="137"/>
      <c r="H62" s="86"/>
      <c r="I62" s="86">
        <v>1</v>
      </c>
      <c r="J62" s="72">
        <f t="shared" si="32"/>
        <v>387.6</v>
      </c>
      <c r="K62" s="73"/>
      <c r="L62" s="74"/>
      <c r="M62" s="86"/>
      <c r="N62" s="72"/>
      <c r="O62" s="74"/>
      <c r="P62" s="74"/>
      <c r="Q62" s="86"/>
      <c r="R62" s="72"/>
      <c r="S62" s="86"/>
      <c r="T62" s="86"/>
      <c r="U62" s="86">
        <v>5</v>
      </c>
      <c r="V62" s="72">
        <f t="shared" si="33"/>
        <v>115</v>
      </c>
      <c r="W62" s="73">
        <v>3</v>
      </c>
      <c r="X62" s="74">
        <v>99.9</v>
      </c>
      <c r="Y62" s="74"/>
      <c r="Z62" s="86">
        <v>3</v>
      </c>
      <c r="AA62" s="72">
        <v>109.9</v>
      </c>
      <c r="AB62" s="73">
        <v>3</v>
      </c>
      <c r="AC62" s="80">
        <v>87</v>
      </c>
      <c r="AD62" s="86"/>
      <c r="AE62" s="87"/>
      <c r="AF62" s="87"/>
    </row>
    <row r="63" spans="1:32" s="8" customFormat="1" ht="15" customHeight="1" outlineLevel="1" x14ac:dyDescent="0.3">
      <c r="A63" s="41">
        <v>7</v>
      </c>
      <c r="B63" s="42" t="s">
        <v>57</v>
      </c>
      <c r="C63" s="151">
        <f t="shared" si="30"/>
        <v>3</v>
      </c>
      <c r="D63" s="81"/>
      <c r="E63" s="136"/>
      <c r="F63" s="81"/>
      <c r="G63" s="137"/>
      <c r="H63" s="97"/>
      <c r="I63" s="97"/>
      <c r="J63" s="72"/>
      <c r="K63" s="74"/>
      <c r="L63" s="74"/>
      <c r="M63" s="97"/>
      <c r="N63" s="72"/>
      <c r="O63" s="74"/>
      <c r="P63" s="74"/>
      <c r="Q63" s="97"/>
      <c r="R63" s="72"/>
      <c r="S63" s="97"/>
      <c r="T63" s="97"/>
      <c r="U63" s="97">
        <v>4</v>
      </c>
      <c r="V63" s="72">
        <f t="shared" si="33"/>
        <v>92</v>
      </c>
      <c r="W63" s="73">
        <v>2</v>
      </c>
      <c r="X63" s="74">
        <v>45.7</v>
      </c>
      <c r="Y63" s="74"/>
      <c r="Z63" s="97">
        <v>1</v>
      </c>
      <c r="AA63" s="72">
        <v>36.6</v>
      </c>
      <c r="AB63" s="73">
        <v>1</v>
      </c>
      <c r="AC63" s="80">
        <v>33.5</v>
      </c>
      <c r="AD63" s="97"/>
      <c r="AE63" s="73">
        <v>2</v>
      </c>
      <c r="AF63" s="74">
        <v>49.2</v>
      </c>
    </row>
    <row r="64" spans="1:32" ht="18" outlineLevel="1" x14ac:dyDescent="0.3">
      <c r="A64" s="32">
        <v>8</v>
      </c>
      <c r="B64" s="43" t="s">
        <v>58</v>
      </c>
      <c r="C64" s="151">
        <f t="shared" si="30"/>
        <v>0</v>
      </c>
      <c r="D64" s="81"/>
      <c r="E64" s="136"/>
      <c r="F64" s="81"/>
      <c r="G64" s="137"/>
      <c r="H64" s="86"/>
      <c r="I64" s="71"/>
      <c r="J64" s="72"/>
      <c r="K64" s="74"/>
      <c r="L64" s="74"/>
      <c r="M64" s="71"/>
      <c r="N64" s="72"/>
      <c r="O64" s="74"/>
      <c r="P64" s="74"/>
      <c r="Q64" s="71"/>
      <c r="R64" s="72"/>
      <c r="S64" s="71"/>
      <c r="T64" s="71"/>
      <c r="U64" s="71">
        <v>10</v>
      </c>
      <c r="V64" s="72">
        <f t="shared" si="33"/>
        <v>230</v>
      </c>
      <c r="W64" s="73">
        <v>0</v>
      </c>
      <c r="X64" s="74">
        <v>0</v>
      </c>
      <c r="Y64" s="74"/>
      <c r="Z64" s="71">
        <v>2</v>
      </c>
      <c r="AA64" s="72">
        <v>73.3</v>
      </c>
      <c r="AB64" s="73">
        <v>0</v>
      </c>
      <c r="AC64" s="80">
        <v>0</v>
      </c>
      <c r="AD64" s="71"/>
      <c r="AE64" s="77"/>
      <c r="AF64" s="77"/>
    </row>
    <row r="65" spans="1:32" ht="18" outlineLevel="1" x14ac:dyDescent="0.3">
      <c r="A65" s="32">
        <v>9</v>
      </c>
      <c r="B65" s="40" t="s">
        <v>59</v>
      </c>
      <c r="C65" s="151">
        <f t="shared" si="30"/>
        <v>41</v>
      </c>
      <c r="D65" s="81">
        <f>I65+M65+Q65</f>
        <v>1</v>
      </c>
      <c r="E65" s="136">
        <f>J65+N65+R65</f>
        <v>387.6</v>
      </c>
      <c r="F65" s="81">
        <f>K65+O65+S65</f>
        <v>1</v>
      </c>
      <c r="G65" s="137">
        <f>L65+P65+T65</f>
        <v>380.48</v>
      </c>
      <c r="H65" s="86"/>
      <c r="I65" s="71">
        <v>1</v>
      </c>
      <c r="J65" s="72">
        <f t="shared" si="32"/>
        <v>387.6</v>
      </c>
      <c r="K65" s="73">
        <v>1</v>
      </c>
      <c r="L65" s="74">
        <v>380.48</v>
      </c>
      <c r="M65" s="71"/>
      <c r="N65" s="72"/>
      <c r="O65" s="74"/>
      <c r="P65" s="74"/>
      <c r="Q65" s="71"/>
      <c r="R65" s="72"/>
      <c r="S65" s="71"/>
      <c r="T65" s="71"/>
      <c r="U65" s="71">
        <v>25</v>
      </c>
      <c r="V65" s="72">
        <f t="shared" si="33"/>
        <v>575</v>
      </c>
      <c r="W65" s="73">
        <v>25</v>
      </c>
      <c r="X65" s="74">
        <v>573.21</v>
      </c>
      <c r="Y65" s="74"/>
      <c r="Z65" s="71">
        <v>15</v>
      </c>
      <c r="AA65" s="72">
        <v>549.6</v>
      </c>
      <c r="AB65" s="73">
        <v>15</v>
      </c>
      <c r="AC65" s="80">
        <v>540.6</v>
      </c>
      <c r="AD65" s="71"/>
      <c r="AE65" s="77"/>
      <c r="AF65" s="77"/>
    </row>
    <row r="66" spans="1:32" ht="18" outlineLevel="1" x14ac:dyDescent="0.3">
      <c r="A66" s="32">
        <v>10</v>
      </c>
      <c r="B66" s="40" t="s">
        <v>60</v>
      </c>
      <c r="C66" s="151">
        <f t="shared" si="30"/>
        <v>6</v>
      </c>
      <c r="D66" s="81">
        <f>I66+M66+Q66</f>
        <v>1</v>
      </c>
      <c r="E66" s="136">
        <f>J66+N66+R66</f>
        <v>387.6</v>
      </c>
      <c r="F66" s="81"/>
      <c r="G66" s="137"/>
      <c r="H66" s="86"/>
      <c r="I66" s="71">
        <v>1</v>
      </c>
      <c r="J66" s="72">
        <f t="shared" si="32"/>
        <v>387.6</v>
      </c>
      <c r="K66" s="73">
        <v>0</v>
      </c>
      <c r="L66" s="74">
        <v>0</v>
      </c>
      <c r="M66" s="71"/>
      <c r="N66" s="72"/>
      <c r="O66" s="74"/>
      <c r="P66" s="74"/>
      <c r="Q66" s="71"/>
      <c r="R66" s="72"/>
      <c r="S66" s="71"/>
      <c r="T66" s="71"/>
      <c r="U66" s="71">
        <v>5</v>
      </c>
      <c r="V66" s="72">
        <f t="shared" si="33"/>
        <v>115</v>
      </c>
      <c r="W66" s="73">
        <v>5</v>
      </c>
      <c r="X66" s="74">
        <v>115</v>
      </c>
      <c r="Y66" s="74"/>
      <c r="Z66" s="71">
        <v>1</v>
      </c>
      <c r="AA66" s="72">
        <v>36.6</v>
      </c>
      <c r="AB66" s="73">
        <v>1</v>
      </c>
      <c r="AC66" s="80">
        <v>35.799999999999997</v>
      </c>
      <c r="AD66" s="71"/>
      <c r="AE66" s="77"/>
      <c r="AF66" s="77"/>
    </row>
    <row r="67" spans="1:32" ht="18" outlineLevel="1" x14ac:dyDescent="0.3">
      <c r="A67" s="34">
        <v>11</v>
      </c>
      <c r="B67" s="43" t="s">
        <v>61</v>
      </c>
      <c r="C67" s="151">
        <f t="shared" si="30"/>
        <v>0</v>
      </c>
      <c r="D67" s="81"/>
      <c r="E67" s="136"/>
      <c r="F67" s="81"/>
      <c r="G67" s="137"/>
      <c r="H67" s="86"/>
      <c r="I67" s="71"/>
      <c r="J67" s="72"/>
      <c r="K67" s="73"/>
      <c r="L67" s="74"/>
      <c r="M67" s="71"/>
      <c r="N67" s="72"/>
      <c r="O67" s="74"/>
      <c r="P67" s="74"/>
      <c r="Q67" s="71"/>
      <c r="R67" s="72"/>
      <c r="S67" s="71"/>
      <c r="T67" s="71"/>
      <c r="U67" s="71"/>
      <c r="V67" s="72"/>
      <c r="W67" s="73"/>
      <c r="X67" s="74"/>
      <c r="Y67" s="74"/>
      <c r="Z67" s="71"/>
      <c r="AA67" s="72"/>
      <c r="AB67" s="73"/>
      <c r="AC67" s="80"/>
      <c r="AD67" s="71"/>
      <c r="AE67" s="77"/>
      <c r="AF67" s="77"/>
    </row>
    <row r="68" spans="1:32" s="4" customFormat="1" ht="18" outlineLevel="1" x14ac:dyDescent="0.3">
      <c r="A68" s="32">
        <v>12</v>
      </c>
      <c r="B68" s="40" t="s">
        <v>62</v>
      </c>
      <c r="C68" s="151">
        <f t="shared" si="30"/>
        <v>0</v>
      </c>
      <c r="D68" s="81">
        <f>I68+M68+Q68</f>
        <v>1</v>
      </c>
      <c r="E68" s="136">
        <f>J68+N68+R68</f>
        <v>387.6</v>
      </c>
      <c r="F68" s="81"/>
      <c r="G68" s="137"/>
      <c r="H68" s="86"/>
      <c r="I68" s="71">
        <v>1</v>
      </c>
      <c r="J68" s="72">
        <f t="shared" si="32"/>
        <v>387.6</v>
      </c>
      <c r="K68" s="73">
        <v>0</v>
      </c>
      <c r="L68" s="74">
        <v>0</v>
      </c>
      <c r="M68" s="84"/>
      <c r="N68" s="72"/>
      <c r="O68" s="74"/>
      <c r="P68" s="74"/>
      <c r="Q68" s="84"/>
      <c r="R68" s="72"/>
      <c r="S68" s="84"/>
      <c r="T68" s="84"/>
      <c r="U68" s="84">
        <v>26</v>
      </c>
      <c r="V68" s="72">
        <f t="shared" si="33"/>
        <v>598</v>
      </c>
      <c r="W68" s="73">
        <v>0</v>
      </c>
      <c r="X68" s="74">
        <v>0</v>
      </c>
      <c r="Y68" s="74"/>
      <c r="Z68" s="84">
        <v>2</v>
      </c>
      <c r="AA68" s="72">
        <v>73.3</v>
      </c>
      <c r="AB68" s="73">
        <v>0</v>
      </c>
      <c r="AC68" s="80">
        <v>0</v>
      </c>
      <c r="AD68" s="84"/>
      <c r="AE68" s="85"/>
      <c r="AF68" s="85"/>
    </row>
    <row r="69" spans="1:32" ht="18" outlineLevel="1" x14ac:dyDescent="0.3">
      <c r="A69" s="32">
        <v>13</v>
      </c>
      <c r="B69" s="40" t="s">
        <v>63</v>
      </c>
      <c r="C69" s="151">
        <f t="shared" si="30"/>
        <v>13</v>
      </c>
      <c r="D69" s="81"/>
      <c r="E69" s="136"/>
      <c r="F69" s="81"/>
      <c r="G69" s="137"/>
      <c r="H69" s="86"/>
      <c r="I69" s="71"/>
      <c r="J69" s="72"/>
      <c r="K69" s="74"/>
      <c r="L69" s="74"/>
      <c r="M69" s="71"/>
      <c r="N69" s="72"/>
      <c r="O69" s="74"/>
      <c r="P69" s="74"/>
      <c r="Q69" s="71"/>
      <c r="R69" s="72"/>
      <c r="S69" s="71"/>
      <c r="T69" s="71"/>
      <c r="U69" s="71">
        <v>12</v>
      </c>
      <c r="V69" s="72">
        <f t="shared" si="33"/>
        <v>276</v>
      </c>
      <c r="W69" s="73">
        <v>12</v>
      </c>
      <c r="X69" s="74">
        <v>276</v>
      </c>
      <c r="Y69" s="74"/>
      <c r="Z69" s="71">
        <v>1</v>
      </c>
      <c r="AA69" s="72">
        <v>36.6</v>
      </c>
      <c r="AB69" s="73">
        <v>1</v>
      </c>
      <c r="AC69" s="80">
        <v>36.6</v>
      </c>
      <c r="AD69" s="71"/>
      <c r="AE69" s="77"/>
      <c r="AF69" s="77"/>
    </row>
    <row r="70" spans="1:32" ht="18" outlineLevel="1" x14ac:dyDescent="0.3">
      <c r="A70" s="32">
        <v>14</v>
      </c>
      <c r="B70" s="40" t="s">
        <v>64</v>
      </c>
      <c r="C70" s="151">
        <f t="shared" si="30"/>
        <v>79</v>
      </c>
      <c r="D70" s="81">
        <f>I70+M70+Q70</f>
        <v>1</v>
      </c>
      <c r="E70" s="136">
        <f>J70+N70+R70</f>
        <v>571.29999999999995</v>
      </c>
      <c r="F70" s="81">
        <f>K70+O70+S70</f>
        <v>1</v>
      </c>
      <c r="G70" s="137">
        <f>L70+P70+T70</f>
        <v>493.5</v>
      </c>
      <c r="H70" s="86"/>
      <c r="I70" s="71"/>
      <c r="J70" s="72"/>
      <c r="K70" s="74"/>
      <c r="L70" s="74"/>
      <c r="M70" s="71">
        <v>1</v>
      </c>
      <c r="N70" s="72">
        <f t="shared" ref="N70:N81" si="34">571.3*M70</f>
        <v>571.29999999999995</v>
      </c>
      <c r="O70" s="73">
        <v>1</v>
      </c>
      <c r="P70" s="74">
        <v>493.5</v>
      </c>
      <c r="Q70" s="71"/>
      <c r="R70" s="72"/>
      <c r="S70" s="71"/>
      <c r="T70" s="71"/>
      <c r="U70" s="71">
        <v>74</v>
      </c>
      <c r="V70" s="72">
        <f t="shared" si="33"/>
        <v>1702</v>
      </c>
      <c r="W70" s="73">
        <v>74</v>
      </c>
      <c r="X70" s="74">
        <v>1653.6</v>
      </c>
      <c r="Y70" s="74"/>
      <c r="Z70" s="71">
        <v>5</v>
      </c>
      <c r="AA70" s="72">
        <v>183.2</v>
      </c>
      <c r="AB70" s="73">
        <v>4</v>
      </c>
      <c r="AC70" s="80">
        <v>98</v>
      </c>
      <c r="AD70" s="71"/>
      <c r="AE70" s="77"/>
      <c r="AF70" s="77"/>
    </row>
    <row r="71" spans="1:32" ht="18" outlineLevel="1" x14ac:dyDescent="0.3">
      <c r="A71" s="32">
        <v>15</v>
      </c>
      <c r="B71" s="40" t="s">
        <v>65</v>
      </c>
      <c r="C71" s="151">
        <f t="shared" si="30"/>
        <v>2</v>
      </c>
      <c r="D71" s="81"/>
      <c r="E71" s="136"/>
      <c r="F71" s="81"/>
      <c r="G71" s="137"/>
      <c r="H71" s="86"/>
      <c r="I71" s="71"/>
      <c r="J71" s="72"/>
      <c r="K71" s="74"/>
      <c r="L71" s="74"/>
      <c r="M71" s="71"/>
      <c r="N71" s="72"/>
      <c r="O71" s="73"/>
      <c r="P71" s="74"/>
      <c r="Q71" s="71"/>
      <c r="R71" s="72"/>
      <c r="S71" s="71"/>
      <c r="T71" s="71"/>
      <c r="U71" s="71">
        <v>2</v>
      </c>
      <c r="V71" s="72">
        <f t="shared" si="33"/>
        <v>46</v>
      </c>
      <c r="W71" s="73">
        <v>2</v>
      </c>
      <c r="X71" s="74">
        <v>46</v>
      </c>
      <c r="Y71" s="74"/>
      <c r="Z71" s="71"/>
      <c r="AA71" s="72"/>
      <c r="AB71" s="74"/>
      <c r="AC71" s="80"/>
      <c r="AD71" s="71"/>
      <c r="AE71" s="77"/>
      <c r="AF71" s="77"/>
    </row>
    <row r="72" spans="1:32" ht="18" outlineLevel="1" x14ac:dyDescent="0.3">
      <c r="A72" s="32">
        <v>16</v>
      </c>
      <c r="B72" s="40" t="s">
        <v>66</v>
      </c>
      <c r="C72" s="151">
        <f t="shared" si="30"/>
        <v>0</v>
      </c>
      <c r="D72" s="81"/>
      <c r="E72" s="136"/>
      <c r="F72" s="81"/>
      <c r="G72" s="137"/>
      <c r="H72" s="86"/>
      <c r="I72" s="71"/>
      <c r="J72" s="72"/>
      <c r="K72" s="73"/>
      <c r="L72" s="74"/>
      <c r="M72" s="71"/>
      <c r="N72" s="72"/>
      <c r="O72" s="73"/>
      <c r="P72" s="74"/>
      <c r="Q72" s="71"/>
      <c r="R72" s="72"/>
      <c r="S72" s="71"/>
      <c r="T72" s="71"/>
      <c r="U72" s="71">
        <v>4</v>
      </c>
      <c r="V72" s="72">
        <f t="shared" si="33"/>
        <v>92</v>
      </c>
      <c r="W72" s="73"/>
      <c r="X72" s="74"/>
      <c r="Y72" s="74"/>
      <c r="Z72" s="71">
        <v>1</v>
      </c>
      <c r="AA72" s="72">
        <v>36.6</v>
      </c>
      <c r="AB72" s="73"/>
      <c r="AC72" s="80"/>
      <c r="AD72" s="71"/>
      <c r="AE72" s="77"/>
      <c r="AF72" s="77"/>
    </row>
    <row r="73" spans="1:32" s="9" customFormat="1" ht="18" outlineLevel="1" x14ac:dyDescent="0.3">
      <c r="A73" s="32">
        <v>17</v>
      </c>
      <c r="B73" s="36" t="s">
        <v>67</v>
      </c>
      <c r="C73" s="151">
        <f t="shared" si="30"/>
        <v>9</v>
      </c>
      <c r="D73" s="81"/>
      <c r="E73" s="136"/>
      <c r="F73" s="81"/>
      <c r="G73" s="137"/>
      <c r="H73" s="83"/>
      <c r="I73" s="98"/>
      <c r="J73" s="72"/>
      <c r="K73" s="73"/>
      <c r="L73" s="74"/>
      <c r="M73" s="98"/>
      <c r="N73" s="72"/>
      <c r="O73" s="73"/>
      <c r="P73" s="74"/>
      <c r="Q73" s="98"/>
      <c r="R73" s="72"/>
      <c r="S73" s="98"/>
      <c r="T73" s="98"/>
      <c r="U73" s="98">
        <v>8</v>
      </c>
      <c r="V73" s="72">
        <f t="shared" si="33"/>
        <v>184</v>
      </c>
      <c r="W73" s="73">
        <v>8</v>
      </c>
      <c r="X73" s="74">
        <v>191.2</v>
      </c>
      <c r="Y73" s="74"/>
      <c r="Z73" s="98">
        <v>1</v>
      </c>
      <c r="AA73" s="72">
        <v>36.6</v>
      </c>
      <c r="AB73" s="73">
        <v>1</v>
      </c>
      <c r="AC73" s="80">
        <v>26.2</v>
      </c>
      <c r="AD73" s="98"/>
      <c r="AE73" s="99"/>
      <c r="AF73" s="99"/>
    </row>
    <row r="74" spans="1:32" ht="18" outlineLevel="1" x14ac:dyDescent="0.3">
      <c r="A74" s="32">
        <v>18</v>
      </c>
      <c r="B74" s="40" t="s">
        <v>68</v>
      </c>
      <c r="C74" s="151">
        <f t="shared" si="30"/>
        <v>0</v>
      </c>
      <c r="D74" s="81"/>
      <c r="E74" s="136"/>
      <c r="F74" s="81"/>
      <c r="G74" s="137"/>
      <c r="H74" s="86"/>
      <c r="I74" s="71"/>
      <c r="J74" s="72"/>
      <c r="K74" s="73"/>
      <c r="L74" s="74"/>
      <c r="M74" s="71"/>
      <c r="N74" s="72"/>
      <c r="O74" s="73"/>
      <c r="P74" s="74"/>
      <c r="Q74" s="71"/>
      <c r="R74" s="72"/>
      <c r="S74" s="71"/>
      <c r="T74" s="71"/>
      <c r="U74" s="71">
        <v>2</v>
      </c>
      <c r="V74" s="72">
        <v>46</v>
      </c>
      <c r="W74" s="73">
        <v>0</v>
      </c>
      <c r="X74" s="74">
        <v>0</v>
      </c>
      <c r="Y74" s="74"/>
      <c r="Z74" s="71"/>
      <c r="AA74" s="72"/>
      <c r="AB74" s="74"/>
      <c r="AC74" s="80"/>
      <c r="AD74" s="71"/>
      <c r="AE74" s="77"/>
      <c r="AF74" s="77"/>
    </row>
    <row r="75" spans="1:32" ht="18" outlineLevel="1" x14ac:dyDescent="0.3">
      <c r="A75" s="32">
        <v>19</v>
      </c>
      <c r="B75" s="40" t="s">
        <v>69</v>
      </c>
      <c r="C75" s="151">
        <f t="shared" si="30"/>
        <v>21</v>
      </c>
      <c r="D75" s="81">
        <f>I75+M75+Q75</f>
        <v>1</v>
      </c>
      <c r="E75" s="136">
        <f>J75+N75+R75</f>
        <v>571.29999999999995</v>
      </c>
      <c r="F75" s="81">
        <f>K75+O75+S75</f>
        <v>1</v>
      </c>
      <c r="G75" s="137">
        <f>L75+P75+T75</f>
        <v>568.5</v>
      </c>
      <c r="H75" s="86"/>
      <c r="I75" s="71"/>
      <c r="J75" s="72"/>
      <c r="K75" s="73"/>
      <c r="L75" s="74"/>
      <c r="M75" s="71">
        <v>1</v>
      </c>
      <c r="N75" s="72">
        <f t="shared" si="34"/>
        <v>571.29999999999995</v>
      </c>
      <c r="O75" s="73">
        <v>1</v>
      </c>
      <c r="P75" s="74">
        <v>568.5</v>
      </c>
      <c r="Q75" s="71"/>
      <c r="R75" s="72"/>
      <c r="S75" s="71"/>
      <c r="T75" s="71"/>
      <c r="U75" s="71">
        <v>20</v>
      </c>
      <c r="V75" s="72">
        <f t="shared" si="33"/>
        <v>460</v>
      </c>
      <c r="W75" s="73">
        <v>20</v>
      </c>
      <c r="X75" s="74">
        <v>459.7</v>
      </c>
      <c r="Y75" s="74"/>
      <c r="Z75" s="71"/>
      <c r="AA75" s="72"/>
      <c r="AB75" s="73"/>
      <c r="AC75" s="80"/>
      <c r="AD75" s="71"/>
      <c r="AE75" s="77"/>
      <c r="AF75" s="77"/>
    </row>
    <row r="76" spans="1:32" s="6" customFormat="1" ht="18" outlineLevel="1" x14ac:dyDescent="0.3">
      <c r="A76" s="32">
        <v>20</v>
      </c>
      <c r="B76" s="40" t="s">
        <v>70</v>
      </c>
      <c r="C76" s="151">
        <f t="shared" si="30"/>
        <v>0</v>
      </c>
      <c r="D76" s="81">
        <f t="shared" ref="D76:E81" si="35">I76+M76+Q76</f>
        <v>1</v>
      </c>
      <c r="E76" s="136">
        <f t="shared" si="35"/>
        <v>571.29999999999995</v>
      </c>
      <c r="F76" s="81"/>
      <c r="G76" s="137"/>
      <c r="H76" s="86"/>
      <c r="I76" s="86"/>
      <c r="J76" s="72"/>
      <c r="K76" s="74"/>
      <c r="L76" s="74"/>
      <c r="M76" s="86">
        <v>1</v>
      </c>
      <c r="N76" s="72">
        <f t="shared" si="34"/>
        <v>571.29999999999995</v>
      </c>
      <c r="O76" s="73"/>
      <c r="P76" s="74"/>
      <c r="Q76" s="86"/>
      <c r="R76" s="72"/>
      <c r="S76" s="86"/>
      <c r="T76" s="86"/>
      <c r="U76" s="86"/>
      <c r="V76" s="72"/>
      <c r="W76" s="74"/>
      <c r="X76" s="74"/>
      <c r="Y76" s="74"/>
      <c r="Z76" s="86"/>
      <c r="AA76" s="72"/>
      <c r="AB76" s="74"/>
      <c r="AC76" s="80"/>
      <c r="AD76" s="86"/>
      <c r="AE76" s="87"/>
      <c r="AF76" s="87"/>
    </row>
    <row r="77" spans="1:32" s="6" customFormat="1" ht="18" outlineLevel="1" x14ac:dyDescent="0.3">
      <c r="A77" s="32">
        <v>21</v>
      </c>
      <c r="B77" s="40" t="s">
        <v>71</v>
      </c>
      <c r="C77" s="151">
        <f t="shared" si="30"/>
        <v>18</v>
      </c>
      <c r="D77" s="81">
        <f t="shared" si="35"/>
        <v>1</v>
      </c>
      <c r="E77" s="136">
        <f t="shared" si="35"/>
        <v>387.6</v>
      </c>
      <c r="F77" s="81"/>
      <c r="G77" s="137"/>
      <c r="H77" s="86"/>
      <c r="I77" s="86">
        <v>1</v>
      </c>
      <c r="J77" s="72">
        <f t="shared" si="32"/>
        <v>387.6</v>
      </c>
      <c r="K77" s="73"/>
      <c r="L77" s="74"/>
      <c r="M77" s="86"/>
      <c r="N77" s="72"/>
      <c r="O77" s="73"/>
      <c r="P77" s="74"/>
      <c r="Q77" s="86"/>
      <c r="R77" s="72"/>
      <c r="S77" s="86"/>
      <c r="T77" s="86"/>
      <c r="U77" s="86">
        <v>16</v>
      </c>
      <c r="V77" s="72">
        <f t="shared" si="33"/>
        <v>368</v>
      </c>
      <c r="W77" s="73">
        <v>16</v>
      </c>
      <c r="X77" s="74">
        <v>368</v>
      </c>
      <c r="Y77" s="74"/>
      <c r="Z77" s="86">
        <v>2</v>
      </c>
      <c r="AA77" s="72">
        <v>73.3</v>
      </c>
      <c r="AB77" s="73">
        <v>2</v>
      </c>
      <c r="AC77" s="80">
        <v>41.2</v>
      </c>
      <c r="AD77" s="86"/>
      <c r="AE77" s="87"/>
      <c r="AF77" s="87"/>
    </row>
    <row r="78" spans="1:32" s="6" customFormat="1" ht="18" outlineLevel="1" x14ac:dyDescent="0.3">
      <c r="A78" s="34">
        <v>22</v>
      </c>
      <c r="B78" s="40" t="s">
        <v>72</v>
      </c>
      <c r="C78" s="151">
        <f t="shared" si="30"/>
        <v>1</v>
      </c>
      <c r="D78" s="81">
        <f t="shared" si="35"/>
        <v>1</v>
      </c>
      <c r="E78" s="136">
        <f t="shared" si="35"/>
        <v>387.6</v>
      </c>
      <c r="F78" s="81"/>
      <c r="G78" s="137"/>
      <c r="H78" s="86"/>
      <c r="I78" s="86">
        <v>1</v>
      </c>
      <c r="J78" s="72">
        <f t="shared" si="32"/>
        <v>387.6</v>
      </c>
      <c r="K78" s="73"/>
      <c r="L78" s="74"/>
      <c r="M78" s="86"/>
      <c r="N78" s="72"/>
      <c r="O78" s="74"/>
      <c r="P78" s="74"/>
      <c r="Q78" s="86"/>
      <c r="R78" s="72"/>
      <c r="S78" s="86"/>
      <c r="T78" s="86"/>
      <c r="U78" s="86">
        <v>12</v>
      </c>
      <c r="V78" s="72">
        <f t="shared" si="33"/>
        <v>276</v>
      </c>
      <c r="W78" s="73">
        <v>0</v>
      </c>
      <c r="X78" s="74">
        <v>0</v>
      </c>
      <c r="Y78" s="74"/>
      <c r="Z78" s="86">
        <v>1</v>
      </c>
      <c r="AA78" s="72">
        <v>36.64</v>
      </c>
      <c r="AB78" s="73">
        <v>1</v>
      </c>
      <c r="AC78" s="80">
        <v>36.5</v>
      </c>
      <c r="AD78" s="86"/>
      <c r="AE78" s="87"/>
      <c r="AF78" s="87"/>
    </row>
    <row r="79" spans="1:32" s="6" customFormat="1" ht="18" outlineLevel="1" x14ac:dyDescent="0.3">
      <c r="A79" s="32">
        <v>23</v>
      </c>
      <c r="B79" s="40" t="s">
        <v>73</v>
      </c>
      <c r="C79" s="151">
        <f t="shared" si="30"/>
        <v>0</v>
      </c>
      <c r="D79" s="81">
        <f t="shared" si="35"/>
        <v>1</v>
      </c>
      <c r="E79" s="136">
        <f t="shared" si="35"/>
        <v>387.6</v>
      </c>
      <c r="F79" s="81"/>
      <c r="G79" s="137"/>
      <c r="H79" s="86"/>
      <c r="I79" s="86">
        <v>1</v>
      </c>
      <c r="J79" s="72">
        <f t="shared" si="32"/>
        <v>387.6</v>
      </c>
      <c r="K79" s="73"/>
      <c r="L79" s="74"/>
      <c r="M79" s="86"/>
      <c r="N79" s="72"/>
      <c r="O79" s="74"/>
      <c r="P79" s="74"/>
      <c r="Q79" s="86"/>
      <c r="R79" s="72"/>
      <c r="S79" s="86"/>
      <c r="T79" s="86"/>
      <c r="U79" s="86"/>
      <c r="V79" s="72"/>
      <c r="W79" s="74"/>
      <c r="X79" s="74"/>
      <c r="Y79" s="74"/>
      <c r="Z79" s="86"/>
      <c r="AA79" s="72"/>
      <c r="AB79" s="74"/>
      <c r="AC79" s="80"/>
      <c r="AD79" s="86"/>
      <c r="AE79" s="87"/>
      <c r="AF79" s="87"/>
    </row>
    <row r="80" spans="1:32" ht="18" outlineLevel="1" x14ac:dyDescent="0.3">
      <c r="A80" s="32">
        <v>24</v>
      </c>
      <c r="B80" s="40" t="s">
        <v>74</v>
      </c>
      <c r="C80" s="151">
        <f t="shared" si="30"/>
        <v>17</v>
      </c>
      <c r="D80" s="81">
        <f t="shared" si="35"/>
        <v>1</v>
      </c>
      <c r="E80" s="136">
        <f t="shared" si="35"/>
        <v>387.6</v>
      </c>
      <c r="F80" s="81">
        <f>K80+O80+S80</f>
        <v>1</v>
      </c>
      <c r="G80" s="137">
        <f>L80+P80+T80</f>
        <v>385.1</v>
      </c>
      <c r="H80" s="86"/>
      <c r="I80" s="71">
        <v>1</v>
      </c>
      <c r="J80" s="72">
        <f t="shared" si="32"/>
        <v>387.6</v>
      </c>
      <c r="K80" s="73">
        <v>1</v>
      </c>
      <c r="L80" s="74">
        <v>385.1</v>
      </c>
      <c r="M80" s="71"/>
      <c r="N80" s="72"/>
      <c r="O80" s="74"/>
      <c r="P80" s="74"/>
      <c r="Q80" s="71"/>
      <c r="R80" s="72"/>
      <c r="S80" s="71"/>
      <c r="T80" s="71"/>
      <c r="U80" s="71">
        <v>14</v>
      </c>
      <c r="V80" s="72">
        <f t="shared" si="33"/>
        <v>322</v>
      </c>
      <c r="W80" s="73">
        <v>14</v>
      </c>
      <c r="X80" s="74">
        <v>285.60000000000002</v>
      </c>
      <c r="Y80" s="74"/>
      <c r="Z80" s="71">
        <v>1</v>
      </c>
      <c r="AA80" s="72">
        <v>36.6</v>
      </c>
      <c r="AB80" s="73">
        <v>2</v>
      </c>
      <c r="AC80" s="80">
        <v>63.3</v>
      </c>
      <c r="AD80" s="71"/>
      <c r="AE80" s="77"/>
      <c r="AF80" s="77"/>
    </row>
    <row r="81" spans="1:32" s="4" customFormat="1" ht="18" outlineLevel="1" x14ac:dyDescent="0.3">
      <c r="A81" s="32">
        <v>25</v>
      </c>
      <c r="B81" s="43" t="s">
        <v>75</v>
      </c>
      <c r="C81" s="151">
        <f t="shared" si="30"/>
        <v>10</v>
      </c>
      <c r="D81" s="81">
        <f t="shared" si="35"/>
        <v>1</v>
      </c>
      <c r="E81" s="136">
        <f t="shared" si="35"/>
        <v>571.29999999999995</v>
      </c>
      <c r="F81" s="135">
        <f>K81+O81+S81</f>
        <v>1</v>
      </c>
      <c r="G81" s="137">
        <f>L81+P81+T81</f>
        <v>468.50400000000002</v>
      </c>
      <c r="H81" s="86"/>
      <c r="I81" s="71"/>
      <c r="J81" s="72"/>
      <c r="K81" s="74"/>
      <c r="L81" s="74"/>
      <c r="M81" s="84">
        <v>1</v>
      </c>
      <c r="N81" s="72">
        <f t="shared" si="34"/>
        <v>571.29999999999995</v>
      </c>
      <c r="O81" s="74"/>
      <c r="P81" s="74"/>
      <c r="Q81" s="84"/>
      <c r="R81" s="72"/>
      <c r="S81" s="84">
        <v>1</v>
      </c>
      <c r="T81" s="100">
        <v>468.50400000000002</v>
      </c>
      <c r="U81" s="84"/>
      <c r="V81" s="72"/>
      <c r="W81" s="74"/>
      <c r="X81" s="74"/>
      <c r="Y81" s="74"/>
      <c r="Z81" s="84">
        <v>9</v>
      </c>
      <c r="AA81" s="72">
        <v>329.8</v>
      </c>
      <c r="AB81" s="73">
        <v>9</v>
      </c>
      <c r="AC81" s="80">
        <v>260</v>
      </c>
      <c r="AD81" s="84"/>
      <c r="AE81" s="85"/>
      <c r="AF81" s="85"/>
    </row>
    <row r="82" spans="1:32" ht="15.6" x14ac:dyDescent="0.3">
      <c r="A82" s="187"/>
      <c r="B82" s="188"/>
      <c r="C82" s="37"/>
      <c r="D82" s="37"/>
      <c r="E82" s="37"/>
      <c r="F82" s="83"/>
      <c r="G82" s="83"/>
      <c r="H82" s="83"/>
      <c r="I82" s="71"/>
      <c r="J82" s="72"/>
      <c r="K82" s="73"/>
      <c r="L82" s="71"/>
      <c r="M82" s="71"/>
      <c r="N82" s="72"/>
      <c r="O82" s="71"/>
      <c r="P82" s="71"/>
      <c r="Q82" s="71"/>
      <c r="R82" s="72"/>
      <c r="S82" s="71"/>
      <c r="T82" s="71"/>
      <c r="U82" s="71"/>
      <c r="V82" s="72"/>
      <c r="W82" s="73"/>
      <c r="X82" s="71"/>
      <c r="Y82" s="71"/>
      <c r="Z82" s="71"/>
      <c r="AA82" s="72"/>
      <c r="AB82" s="73"/>
      <c r="AC82" s="75"/>
      <c r="AD82" s="76"/>
      <c r="AE82" s="77"/>
      <c r="AF82" s="77"/>
    </row>
    <row r="83" spans="1:32" ht="15.6" customHeight="1" x14ac:dyDescent="0.3">
      <c r="A83" s="185" t="s">
        <v>76</v>
      </c>
      <c r="B83" s="186"/>
      <c r="C83" s="28">
        <f>SUM(C84:C107)</f>
        <v>65</v>
      </c>
      <c r="D83" s="25">
        <f>I83+M83+Q83</f>
        <v>10</v>
      </c>
      <c r="E83" s="63">
        <f>J83+N83+R83</f>
        <v>4610.7999999999993</v>
      </c>
      <c r="F83" s="28">
        <f>K83+O83+S83</f>
        <v>2</v>
      </c>
      <c r="G83" s="29">
        <f>L83+P83+T83</f>
        <v>949.14599999999996</v>
      </c>
      <c r="H83" s="64">
        <f>F83/(I83+M83+Q83)*100</f>
        <v>20</v>
      </c>
      <c r="I83" s="65">
        <f t="shared" ref="I83:AF83" si="36">SUM(I84:I107)</f>
        <v>6</v>
      </c>
      <c r="J83" s="66">
        <f t="shared" si="36"/>
        <v>2325.6</v>
      </c>
      <c r="K83" s="68">
        <f t="shared" si="36"/>
        <v>1</v>
      </c>
      <c r="L83" s="67">
        <f t="shared" si="36"/>
        <v>383.14599999999996</v>
      </c>
      <c r="M83" s="65">
        <f t="shared" si="36"/>
        <v>4</v>
      </c>
      <c r="N83" s="66">
        <f t="shared" si="36"/>
        <v>2285.1999999999998</v>
      </c>
      <c r="O83" s="65">
        <f t="shared" si="36"/>
        <v>1</v>
      </c>
      <c r="P83" s="67">
        <f t="shared" si="36"/>
        <v>566</v>
      </c>
      <c r="Q83" s="65"/>
      <c r="R83" s="66"/>
      <c r="S83" s="65"/>
      <c r="T83" s="67"/>
      <c r="U83" s="65">
        <f>SUM(U84:U107)</f>
        <v>338</v>
      </c>
      <c r="V83" s="66">
        <f t="shared" si="36"/>
        <v>7774</v>
      </c>
      <c r="W83" s="68">
        <f>SUM(W84:W107)</f>
        <v>33</v>
      </c>
      <c r="X83" s="67">
        <f t="shared" si="36"/>
        <v>707.24580000000003</v>
      </c>
      <c r="Y83" s="67">
        <f>W83/U83*100</f>
        <v>9.7633136094674562</v>
      </c>
      <c r="Z83" s="65">
        <f t="shared" si="36"/>
        <v>56</v>
      </c>
      <c r="AA83" s="66">
        <f t="shared" si="36"/>
        <v>2051.6</v>
      </c>
      <c r="AB83" s="68">
        <f>SUM(AB84:AB107)</f>
        <v>30</v>
      </c>
      <c r="AC83" s="69">
        <f t="shared" si="36"/>
        <v>937.35099999999989</v>
      </c>
      <c r="AD83" s="66">
        <f>AB83/Z83*100</f>
        <v>53.571428571428569</v>
      </c>
      <c r="AE83" s="65">
        <f t="shared" si="36"/>
        <v>10</v>
      </c>
      <c r="AF83" s="66">
        <f t="shared" si="36"/>
        <v>254.6</v>
      </c>
    </row>
    <row r="84" spans="1:32" ht="18" outlineLevel="1" x14ac:dyDescent="0.3">
      <c r="A84" s="32">
        <v>1</v>
      </c>
      <c r="B84" s="40" t="s">
        <v>77</v>
      </c>
      <c r="C84" s="151">
        <f t="shared" ref="C84:C107" si="37">F84+W84+AB84</f>
        <v>1</v>
      </c>
      <c r="D84" s="81">
        <f t="shared" ref="D84:E86" si="38">I84+M84+Q84</f>
        <v>1</v>
      </c>
      <c r="E84" s="136">
        <f t="shared" si="38"/>
        <v>571.29999999999995</v>
      </c>
      <c r="F84" s="135"/>
      <c r="G84" s="137"/>
      <c r="H84" s="86"/>
      <c r="I84" s="71"/>
      <c r="J84" s="72"/>
      <c r="K84" s="74"/>
      <c r="L84" s="74"/>
      <c r="M84" s="71">
        <v>1</v>
      </c>
      <c r="N84" s="72">
        <f t="shared" ref="N84" si="39">571.3*M84</f>
        <v>571.29999999999995</v>
      </c>
      <c r="O84" s="73"/>
      <c r="P84" s="74"/>
      <c r="Q84" s="71"/>
      <c r="R84" s="72"/>
      <c r="S84" s="71"/>
      <c r="T84" s="71"/>
      <c r="U84" s="71"/>
      <c r="V84" s="72"/>
      <c r="W84" s="74"/>
      <c r="X84" s="74"/>
      <c r="Y84" s="74"/>
      <c r="Z84" s="71">
        <v>1</v>
      </c>
      <c r="AA84" s="72">
        <v>36.6</v>
      </c>
      <c r="AB84" s="73">
        <v>1</v>
      </c>
      <c r="AC84" s="80">
        <v>27.4</v>
      </c>
      <c r="AD84" s="71"/>
      <c r="AE84" s="73">
        <v>6</v>
      </c>
      <c r="AF84" s="74">
        <v>159</v>
      </c>
    </row>
    <row r="85" spans="1:32" ht="18" outlineLevel="1" x14ac:dyDescent="0.3">
      <c r="A85" s="32">
        <v>2</v>
      </c>
      <c r="B85" s="40" t="s">
        <v>78</v>
      </c>
      <c r="C85" s="151">
        <f t="shared" si="37"/>
        <v>5</v>
      </c>
      <c r="D85" s="81">
        <f t="shared" si="38"/>
        <v>1</v>
      </c>
      <c r="E85" s="136">
        <f t="shared" si="38"/>
        <v>387.6</v>
      </c>
      <c r="F85" s="135"/>
      <c r="G85" s="137"/>
      <c r="H85" s="86"/>
      <c r="I85" s="71">
        <v>1</v>
      </c>
      <c r="J85" s="72">
        <f t="shared" ref="J85:J100" si="40">387.6*I85</f>
        <v>387.6</v>
      </c>
      <c r="K85" s="73"/>
      <c r="L85" s="74"/>
      <c r="M85" s="71"/>
      <c r="N85" s="72"/>
      <c r="O85" s="73"/>
      <c r="P85" s="74"/>
      <c r="Q85" s="71"/>
      <c r="R85" s="72"/>
      <c r="S85" s="71"/>
      <c r="T85" s="71"/>
      <c r="U85" s="71">
        <v>5</v>
      </c>
      <c r="V85" s="72">
        <f t="shared" ref="V85" si="41">U85*23</f>
        <v>115</v>
      </c>
      <c r="W85" s="73">
        <v>5</v>
      </c>
      <c r="X85" s="74">
        <v>99.75</v>
      </c>
      <c r="Y85" s="74"/>
      <c r="Z85" s="71"/>
      <c r="AA85" s="72"/>
      <c r="AB85" s="73"/>
      <c r="AC85" s="80"/>
      <c r="AD85" s="71"/>
      <c r="AE85" s="77"/>
      <c r="AF85" s="77"/>
    </row>
    <row r="86" spans="1:32" ht="18" outlineLevel="1" x14ac:dyDescent="0.3">
      <c r="A86" s="32">
        <v>3</v>
      </c>
      <c r="B86" s="40" t="s">
        <v>79</v>
      </c>
      <c r="C86" s="151">
        <f t="shared" si="37"/>
        <v>3</v>
      </c>
      <c r="D86" s="81">
        <f t="shared" si="38"/>
        <v>1</v>
      </c>
      <c r="E86" s="136">
        <f t="shared" si="38"/>
        <v>571.29999999999995</v>
      </c>
      <c r="F86" s="135">
        <f>K86+O86+S86</f>
        <v>1</v>
      </c>
      <c r="G86" s="137">
        <f>L86+P86+T86</f>
        <v>566</v>
      </c>
      <c r="H86" s="86"/>
      <c r="I86" s="71"/>
      <c r="J86" s="72"/>
      <c r="K86" s="73"/>
      <c r="L86" s="74"/>
      <c r="M86" s="71">
        <v>1</v>
      </c>
      <c r="N86" s="72">
        <f t="shared" ref="N86:N102" si="42">571.3*M86</f>
        <v>571.29999999999995</v>
      </c>
      <c r="O86" s="73">
        <v>1</v>
      </c>
      <c r="P86" s="74">
        <v>566</v>
      </c>
      <c r="Q86" s="71"/>
      <c r="R86" s="72"/>
      <c r="S86" s="71"/>
      <c r="T86" s="71"/>
      <c r="U86" s="71"/>
      <c r="V86" s="72"/>
      <c r="W86" s="73"/>
      <c r="X86" s="74"/>
      <c r="Y86" s="74"/>
      <c r="Z86" s="71">
        <v>2</v>
      </c>
      <c r="AA86" s="72">
        <v>73.3</v>
      </c>
      <c r="AB86" s="73">
        <v>2</v>
      </c>
      <c r="AC86" s="80">
        <v>71.8</v>
      </c>
      <c r="AD86" s="71"/>
      <c r="AE86" s="77"/>
      <c r="AF86" s="77"/>
    </row>
    <row r="87" spans="1:32" ht="18" outlineLevel="1" x14ac:dyDescent="0.3">
      <c r="A87" s="32">
        <v>4</v>
      </c>
      <c r="B87" s="40" t="s">
        <v>80</v>
      </c>
      <c r="C87" s="151">
        <f t="shared" si="37"/>
        <v>0</v>
      </c>
      <c r="D87" s="81"/>
      <c r="E87" s="136"/>
      <c r="F87" s="135"/>
      <c r="G87" s="137"/>
      <c r="H87" s="86"/>
      <c r="I87" s="71"/>
      <c r="J87" s="72"/>
      <c r="K87" s="73"/>
      <c r="L87" s="74"/>
      <c r="M87" s="71"/>
      <c r="N87" s="72"/>
      <c r="O87" s="73"/>
      <c r="P87" s="74"/>
      <c r="Q87" s="71"/>
      <c r="R87" s="72"/>
      <c r="S87" s="71"/>
      <c r="T87" s="71"/>
      <c r="U87" s="71"/>
      <c r="V87" s="72"/>
      <c r="W87" s="73"/>
      <c r="X87" s="74"/>
      <c r="Y87" s="74"/>
      <c r="Z87" s="71"/>
      <c r="AA87" s="72"/>
      <c r="AB87" s="73"/>
      <c r="AC87" s="80"/>
      <c r="AD87" s="71"/>
      <c r="AE87" s="77"/>
      <c r="AF87" s="77"/>
    </row>
    <row r="88" spans="1:32" ht="18" outlineLevel="1" x14ac:dyDescent="0.3">
      <c r="A88" s="32">
        <v>5</v>
      </c>
      <c r="B88" s="40" t="s">
        <v>81</v>
      </c>
      <c r="C88" s="151">
        <f t="shared" si="37"/>
        <v>6</v>
      </c>
      <c r="D88" s="81"/>
      <c r="E88" s="136"/>
      <c r="F88" s="135"/>
      <c r="G88" s="137"/>
      <c r="H88" s="86"/>
      <c r="I88" s="71"/>
      <c r="J88" s="72"/>
      <c r="K88" s="74"/>
      <c r="L88" s="74"/>
      <c r="M88" s="71"/>
      <c r="N88" s="72"/>
      <c r="O88" s="73"/>
      <c r="P88" s="74"/>
      <c r="Q88" s="71"/>
      <c r="R88" s="72"/>
      <c r="S88" s="71"/>
      <c r="T88" s="71"/>
      <c r="U88" s="71">
        <v>20</v>
      </c>
      <c r="V88" s="72">
        <f t="shared" ref="V88:V106" si="43">U88*23</f>
        <v>460</v>
      </c>
      <c r="W88" s="73">
        <v>0</v>
      </c>
      <c r="X88" s="74">
        <v>0</v>
      </c>
      <c r="Y88" s="74"/>
      <c r="Z88" s="71">
        <v>5</v>
      </c>
      <c r="AA88" s="72">
        <v>183.2</v>
      </c>
      <c r="AB88" s="73">
        <v>6</v>
      </c>
      <c r="AC88" s="80">
        <v>174.2</v>
      </c>
      <c r="AD88" s="71"/>
      <c r="AE88" s="77"/>
      <c r="AF88" s="77"/>
    </row>
    <row r="89" spans="1:32" ht="18" outlineLevel="1" x14ac:dyDescent="0.3">
      <c r="A89" s="32">
        <v>6</v>
      </c>
      <c r="B89" s="40" t="s">
        <v>82</v>
      </c>
      <c r="C89" s="151">
        <f t="shared" si="37"/>
        <v>4</v>
      </c>
      <c r="D89" s="81">
        <f>I89+M89+Q89</f>
        <v>1</v>
      </c>
      <c r="E89" s="136">
        <f>J89+N89+R89</f>
        <v>387.6</v>
      </c>
      <c r="F89" s="135"/>
      <c r="G89" s="137"/>
      <c r="H89" s="86"/>
      <c r="I89" s="71">
        <v>1</v>
      </c>
      <c r="J89" s="72">
        <f t="shared" si="40"/>
        <v>387.6</v>
      </c>
      <c r="K89" s="73"/>
      <c r="L89" s="74"/>
      <c r="M89" s="71"/>
      <c r="N89" s="72"/>
      <c r="O89" s="73"/>
      <c r="P89" s="74"/>
      <c r="Q89" s="71"/>
      <c r="R89" s="72"/>
      <c r="S89" s="71"/>
      <c r="T89" s="71"/>
      <c r="U89" s="71"/>
      <c r="V89" s="72"/>
      <c r="W89" s="73"/>
      <c r="X89" s="74"/>
      <c r="Y89" s="74"/>
      <c r="Z89" s="71"/>
      <c r="AA89" s="72"/>
      <c r="AB89" s="73">
        <v>4</v>
      </c>
      <c r="AC89" s="80">
        <v>97.1</v>
      </c>
      <c r="AD89" s="71"/>
      <c r="AE89" s="73">
        <v>4</v>
      </c>
      <c r="AF89" s="74">
        <v>95.6</v>
      </c>
    </row>
    <row r="90" spans="1:32" ht="18" outlineLevel="1" x14ac:dyDescent="0.3">
      <c r="A90" s="32">
        <v>7</v>
      </c>
      <c r="B90" s="40" t="s">
        <v>83</v>
      </c>
      <c r="C90" s="151">
        <f t="shared" si="37"/>
        <v>0</v>
      </c>
      <c r="D90" s="81"/>
      <c r="E90" s="136"/>
      <c r="F90" s="135"/>
      <c r="G90" s="137"/>
      <c r="H90" s="86"/>
      <c r="I90" s="71"/>
      <c r="J90" s="72"/>
      <c r="K90" s="73"/>
      <c r="L90" s="74"/>
      <c r="M90" s="71"/>
      <c r="N90" s="72"/>
      <c r="O90" s="73"/>
      <c r="P90" s="74"/>
      <c r="Q90" s="71"/>
      <c r="R90" s="72"/>
      <c r="S90" s="71"/>
      <c r="T90" s="71"/>
      <c r="U90" s="71"/>
      <c r="V90" s="72"/>
      <c r="W90" s="73"/>
      <c r="X90" s="74"/>
      <c r="Y90" s="74"/>
      <c r="Z90" s="71"/>
      <c r="AA90" s="72"/>
      <c r="AB90" s="73"/>
      <c r="AC90" s="80"/>
      <c r="AD90" s="71"/>
      <c r="AE90" s="77"/>
      <c r="AF90" s="77"/>
    </row>
    <row r="91" spans="1:32" ht="18" outlineLevel="1" x14ac:dyDescent="0.3">
      <c r="A91" s="32">
        <v>8</v>
      </c>
      <c r="B91" s="40" t="s">
        <v>84</v>
      </c>
      <c r="C91" s="151">
        <f t="shared" si="37"/>
        <v>16</v>
      </c>
      <c r="D91" s="81"/>
      <c r="E91" s="136"/>
      <c r="F91" s="135"/>
      <c r="G91" s="137"/>
      <c r="H91" s="86"/>
      <c r="I91" s="71"/>
      <c r="J91" s="72"/>
      <c r="K91" s="74"/>
      <c r="L91" s="74"/>
      <c r="M91" s="71"/>
      <c r="N91" s="72"/>
      <c r="O91" s="73"/>
      <c r="P91" s="74"/>
      <c r="Q91" s="71"/>
      <c r="R91" s="72"/>
      <c r="S91" s="71"/>
      <c r="T91" s="71"/>
      <c r="U91" s="71">
        <v>10</v>
      </c>
      <c r="V91" s="72">
        <f t="shared" si="43"/>
        <v>230</v>
      </c>
      <c r="W91" s="73">
        <v>10</v>
      </c>
      <c r="X91" s="74">
        <v>229.5</v>
      </c>
      <c r="Y91" s="74"/>
      <c r="Z91" s="71">
        <v>6</v>
      </c>
      <c r="AA91" s="72">
        <v>219.8</v>
      </c>
      <c r="AB91" s="73">
        <v>6</v>
      </c>
      <c r="AC91" s="80">
        <v>220.1</v>
      </c>
      <c r="AD91" s="71"/>
      <c r="AE91" s="77"/>
      <c r="AF91" s="77"/>
    </row>
    <row r="92" spans="1:32" ht="18" outlineLevel="1" x14ac:dyDescent="0.3">
      <c r="A92" s="32">
        <v>9</v>
      </c>
      <c r="B92" s="40" t="s">
        <v>85</v>
      </c>
      <c r="C92" s="151">
        <f t="shared" si="37"/>
        <v>0</v>
      </c>
      <c r="D92" s="81"/>
      <c r="E92" s="136"/>
      <c r="F92" s="135"/>
      <c r="G92" s="137"/>
      <c r="H92" s="86"/>
      <c r="I92" s="71"/>
      <c r="J92" s="72"/>
      <c r="K92" s="73"/>
      <c r="L92" s="74"/>
      <c r="M92" s="71"/>
      <c r="N92" s="72"/>
      <c r="O92" s="73"/>
      <c r="P92" s="74"/>
      <c r="Q92" s="71"/>
      <c r="R92" s="72"/>
      <c r="S92" s="71"/>
      <c r="T92" s="71"/>
      <c r="U92" s="71">
        <v>200</v>
      </c>
      <c r="V92" s="72">
        <v>4600</v>
      </c>
      <c r="W92" s="73">
        <v>0</v>
      </c>
      <c r="X92" s="74">
        <v>0</v>
      </c>
      <c r="Y92" s="74"/>
      <c r="Z92" s="71">
        <v>26</v>
      </c>
      <c r="AA92" s="72">
        <v>952.6</v>
      </c>
      <c r="AB92" s="73">
        <v>0</v>
      </c>
      <c r="AC92" s="80">
        <v>0</v>
      </c>
      <c r="AD92" s="71"/>
      <c r="AE92" s="77"/>
      <c r="AF92" s="77"/>
    </row>
    <row r="93" spans="1:32" ht="18" outlineLevel="1" x14ac:dyDescent="0.3">
      <c r="A93" s="32">
        <v>10</v>
      </c>
      <c r="B93" s="40" t="s">
        <v>86</v>
      </c>
      <c r="C93" s="151">
        <f t="shared" si="37"/>
        <v>2</v>
      </c>
      <c r="D93" s="81">
        <f>I93+M93+Q93</f>
        <v>1</v>
      </c>
      <c r="E93" s="136">
        <f>J93+N93+R93</f>
        <v>387.6</v>
      </c>
      <c r="F93" s="135">
        <f>K93+O93+S93</f>
        <v>1</v>
      </c>
      <c r="G93" s="137">
        <f>L93+P93+T93</f>
        <v>383.14599999999996</v>
      </c>
      <c r="H93" s="86"/>
      <c r="I93" s="71">
        <v>1</v>
      </c>
      <c r="J93" s="72">
        <f t="shared" ref="J93" si="44">387.6*I93</f>
        <v>387.6</v>
      </c>
      <c r="K93" s="73">
        <v>1</v>
      </c>
      <c r="L93" s="74">
        <f>28.7+58.326+56.12+240</f>
        <v>383.14599999999996</v>
      </c>
      <c r="M93" s="71"/>
      <c r="N93" s="72"/>
      <c r="O93" s="73"/>
      <c r="P93" s="74"/>
      <c r="Q93" s="71"/>
      <c r="R93" s="72"/>
      <c r="S93" s="71"/>
      <c r="T93" s="71"/>
      <c r="U93" s="71"/>
      <c r="V93" s="72"/>
      <c r="W93" s="74"/>
      <c r="X93" s="74"/>
      <c r="Y93" s="74"/>
      <c r="Z93" s="71">
        <v>1</v>
      </c>
      <c r="AA93" s="72">
        <v>36.6</v>
      </c>
      <c r="AB93" s="73">
        <v>1</v>
      </c>
      <c r="AC93" s="80">
        <v>36.375999999999998</v>
      </c>
      <c r="AD93" s="71"/>
      <c r="AE93" s="77"/>
      <c r="AF93" s="77"/>
    </row>
    <row r="94" spans="1:32" ht="18" outlineLevel="1" x14ac:dyDescent="0.3">
      <c r="A94" s="32">
        <v>11</v>
      </c>
      <c r="B94" s="40" t="s">
        <v>87</v>
      </c>
      <c r="C94" s="151">
        <f t="shared" si="37"/>
        <v>0</v>
      </c>
      <c r="D94" s="81"/>
      <c r="E94" s="136"/>
      <c r="F94" s="135"/>
      <c r="G94" s="137"/>
      <c r="H94" s="86"/>
      <c r="I94" s="71"/>
      <c r="J94" s="72"/>
      <c r="K94" s="73"/>
      <c r="L94" s="74"/>
      <c r="M94" s="71"/>
      <c r="N94" s="72"/>
      <c r="O94" s="73"/>
      <c r="P94" s="74"/>
      <c r="Q94" s="71"/>
      <c r="R94" s="72"/>
      <c r="S94" s="71"/>
      <c r="T94" s="71"/>
      <c r="U94" s="71"/>
      <c r="V94" s="72"/>
      <c r="W94" s="73"/>
      <c r="X94" s="74"/>
      <c r="Y94" s="74"/>
      <c r="Z94" s="71"/>
      <c r="AA94" s="72"/>
      <c r="AB94" s="73"/>
      <c r="AC94" s="80"/>
      <c r="AD94" s="71"/>
      <c r="AE94" s="77"/>
      <c r="AF94" s="77"/>
    </row>
    <row r="95" spans="1:32" ht="18" outlineLevel="1" x14ac:dyDescent="0.3">
      <c r="A95" s="32">
        <v>12</v>
      </c>
      <c r="B95" s="40" t="s">
        <v>88</v>
      </c>
      <c r="C95" s="151">
        <f t="shared" si="37"/>
        <v>0</v>
      </c>
      <c r="D95" s="81">
        <f>I95+M95+Q95</f>
        <v>1</v>
      </c>
      <c r="E95" s="136">
        <f>J95+N95+R95</f>
        <v>387.6</v>
      </c>
      <c r="F95" s="135"/>
      <c r="G95" s="137"/>
      <c r="H95" s="86"/>
      <c r="I95" s="71">
        <v>1</v>
      </c>
      <c r="J95" s="72">
        <f t="shared" si="40"/>
        <v>387.6</v>
      </c>
      <c r="K95" s="73"/>
      <c r="L95" s="74"/>
      <c r="M95" s="71"/>
      <c r="N95" s="72"/>
      <c r="O95" s="73"/>
      <c r="P95" s="74"/>
      <c r="Q95" s="71"/>
      <c r="R95" s="72"/>
      <c r="S95" s="71"/>
      <c r="T95" s="71"/>
      <c r="U95" s="71"/>
      <c r="V95" s="72"/>
      <c r="W95" s="73"/>
      <c r="X95" s="74"/>
      <c r="Y95" s="74"/>
      <c r="Z95" s="71"/>
      <c r="AA95" s="72"/>
      <c r="AB95" s="73"/>
      <c r="AC95" s="80"/>
      <c r="AD95" s="71"/>
      <c r="AE95" s="77"/>
      <c r="AF95" s="77"/>
    </row>
    <row r="96" spans="1:32" ht="18" outlineLevel="1" x14ac:dyDescent="0.3">
      <c r="A96" s="32">
        <v>13</v>
      </c>
      <c r="B96" s="40" t="s">
        <v>89</v>
      </c>
      <c r="C96" s="151">
        <f t="shared" si="37"/>
        <v>3</v>
      </c>
      <c r="D96" s="81">
        <f>I96+M96+Q96</f>
        <v>1</v>
      </c>
      <c r="E96" s="136">
        <f>J96+N96+R96</f>
        <v>387.6</v>
      </c>
      <c r="F96" s="135"/>
      <c r="G96" s="137"/>
      <c r="H96" s="86"/>
      <c r="I96" s="71">
        <v>1</v>
      </c>
      <c r="J96" s="72">
        <f t="shared" si="40"/>
        <v>387.6</v>
      </c>
      <c r="K96" s="73"/>
      <c r="L96" s="74"/>
      <c r="M96" s="71"/>
      <c r="N96" s="72"/>
      <c r="O96" s="73"/>
      <c r="P96" s="74"/>
      <c r="Q96" s="71"/>
      <c r="R96" s="72"/>
      <c r="S96" s="71"/>
      <c r="T96" s="71"/>
      <c r="U96" s="71">
        <v>10</v>
      </c>
      <c r="V96" s="72">
        <f t="shared" si="43"/>
        <v>230</v>
      </c>
      <c r="W96" s="73">
        <v>0</v>
      </c>
      <c r="X96" s="74">
        <v>0</v>
      </c>
      <c r="Y96" s="74"/>
      <c r="Z96" s="71">
        <v>5</v>
      </c>
      <c r="AA96" s="72">
        <v>183.2</v>
      </c>
      <c r="AB96" s="73">
        <v>3</v>
      </c>
      <c r="AC96" s="80">
        <v>82.8</v>
      </c>
      <c r="AD96" s="71"/>
      <c r="AE96" s="77"/>
      <c r="AF96" s="77"/>
    </row>
    <row r="97" spans="1:32" ht="18" outlineLevel="1" x14ac:dyDescent="0.3">
      <c r="A97" s="32">
        <v>14</v>
      </c>
      <c r="B97" s="40" t="s">
        <v>90</v>
      </c>
      <c r="C97" s="151">
        <f t="shared" si="37"/>
        <v>8</v>
      </c>
      <c r="D97" s="81"/>
      <c r="E97" s="136"/>
      <c r="F97" s="135"/>
      <c r="G97" s="137"/>
      <c r="H97" s="86"/>
      <c r="I97" s="71"/>
      <c r="J97" s="101"/>
      <c r="K97" s="100"/>
      <c r="L97" s="100"/>
      <c r="M97" s="84"/>
      <c r="N97" s="101"/>
      <c r="O97" s="89"/>
      <c r="P97" s="100"/>
      <c r="Q97" s="84"/>
      <c r="R97" s="101"/>
      <c r="S97" s="84"/>
      <c r="T97" s="84"/>
      <c r="U97" s="84">
        <v>5</v>
      </c>
      <c r="V97" s="101">
        <f t="shared" si="43"/>
        <v>115</v>
      </c>
      <c r="W97" s="89">
        <v>5</v>
      </c>
      <c r="X97" s="100">
        <v>81.42</v>
      </c>
      <c r="Y97" s="100"/>
      <c r="Z97" s="84">
        <v>3</v>
      </c>
      <c r="AA97" s="101">
        <v>109.9</v>
      </c>
      <c r="AB97" s="89">
        <v>3</v>
      </c>
      <c r="AC97" s="102">
        <v>88.093999999999994</v>
      </c>
      <c r="AD97" s="71"/>
      <c r="AE97" s="77"/>
      <c r="AF97" s="77"/>
    </row>
    <row r="98" spans="1:32" ht="18" outlineLevel="1" x14ac:dyDescent="0.3">
      <c r="A98" s="32">
        <v>15</v>
      </c>
      <c r="B98" s="40" t="s">
        <v>91</v>
      </c>
      <c r="C98" s="151">
        <f t="shared" si="37"/>
        <v>1</v>
      </c>
      <c r="D98" s="81">
        <f>I98+M98+Q98</f>
        <v>1</v>
      </c>
      <c r="E98" s="136">
        <f>J98+N98+R98</f>
        <v>571.29999999999995</v>
      </c>
      <c r="F98" s="135"/>
      <c r="G98" s="137"/>
      <c r="H98" s="86"/>
      <c r="I98" s="71"/>
      <c r="J98" s="72"/>
      <c r="K98" s="74"/>
      <c r="L98" s="74"/>
      <c r="M98" s="71">
        <v>1</v>
      </c>
      <c r="N98" s="72">
        <f t="shared" si="42"/>
        <v>571.29999999999995</v>
      </c>
      <c r="O98" s="73"/>
      <c r="P98" s="74"/>
      <c r="Q98" s="71"/>
      <c r="R98" s="72"/>
      <c r="S98" s="71"/>
      <c r="T98" s="71"/>
      <c r="U98" s="71">
        <v>34</v>
      </c>
      <c r="V98" s="72">
        <f t="shared" si="43"/>
        <v>782</v>
      </c>
      <c r="W98" s="73">
        <v>0</v>
      </c>
      <c r="X98" s="74">
        <v>0</v>
      </c>
      <c r="Y98" s="74"/>
      <c r="Z98" s="71">
        <v>1</v>
      </c>
      <c r="AA98" s="72">
        <v>36.6</v>
      </c>
      <c r="AB98" s="73">
        <v>1</v>
      </c>
      <c r="AC98" s="80">
        <v>34.756</v>
      </c>
      <c r="AD98" s="71"/>
      <c r="AE98" s="77"/>
      <c r="AF98" s="77"/>
    </row>
    <row r="99" spans="1:32" ht="18" outlineLevel="1" x14ac:dyDescent="0.3">
      <c r="A99" s="32">
        <v>16</v>
      </c>
      <c r="B99" s="40" t="s">
        <v>92</v>
      </c>
      <c r="C99" s="151">
        <f t="shared" si="37"/>
        <v>2</v>
      </c>
      <c r="D99" s="81"/>
      <c r="E99" s="136"/>
      <c r="F99" s="135"/>
      <c r="G99" s="137"/>
      <c r="H99" s="86"/>
      <c r="I99" s="71"/>
      <c r="J99" s="72"/>
      <c r="K99" s="73"/>
      <c r="L99" s="74"/>
      <c r="M99" s="71"/>
      <c r="N99" s="72"/>
      <c r="O99" s="73"/>
      <c r="P99" s="74"/>
      <c r="Q99" s="71"/>
      <c r="R99" s="72"/>
      <c r="S99" s="71"/>
      <c r="T99" s="71"/>
      <c r="U99" s="71">
        <v>6</v>
      </c>
      <c r="V99" s="72">
        <f t="shared" si="43"/>
        <v>138</v>
      </c>
      <c r="W99" s="73">
        <v>0</v>
      </c>
      <c r="X99" s="74">
        <v>0</v>
      </c>
      <c r="Y99" s="74"/>
      <c r="Z99" s="71">
        <v>2</v>
      </c>
      <c r="AA99" s="72">
        <v>73.3</v>
      </c>
      <c r="AB99" s="73">
        <v>2</v>
      </c>
      <c r="AC99" s="80">
        <v>73</v>
      </c>
      <c r="AD99" s="71"/>
      <c r="AE99" s="77"/>
      <c r="AF99" s="77"/>
    </row>
    <row r="100" spans="1:32" ht="18" outlineLevel="1" x14ac:dyDescent="0.3">
      <c r="A100" s="32">
        <v>17</v>
      </c>
      <c r="B100" s="40" t="s">
        <v>93</v>
      </c>
      <c r="C100" s="151">
        <f t="shared" si="37"/>
        <v>0</v>
      </c>
      <c r="D100" s="81">
        <f>I100+M100+Q100</f>
        <v>1</v>
      </c>
      <c r="E100" s="136">
        <f>J100+N100+R100</f>
        <v>387.6</v>
      </c>
      <c r="F100" s="135"/>
      <c r="G100" s="137"/>
      <c r="H100" s="86"/>
      <c r="I100" s="71">
        <v>1</v>
      </c>
      <c r="J100" s="72">
        <f t="shared" si="40"/>
        <v>387.6</v>
      </c>
      <c r="K100" s="73"/>
      <c r="L100" s="74"/>
      <c r="M100" s="71"/>
      <c r="N100" s="72"/>
      <c r="O100" s="74"/>
      <c r="P100" s="74"/>
      <c r="Q100" s="71"/>
      <c r="R100" s="72"/>
      <c r="S100" s="71"/>
      <c r="T100" s="71"/>
      <c r="U100" s="71"/>
      <c r="V100" s="72"/>
      <c r="W100" s="74"/>
      <c r="X100" s="74"/>
      <c r="Y100" s="74"/>
      <c r="Z100" s="71"/>
      <c r="AA100" s="72"/>
      <c r="AB100" s="74"/>
      <c r="AC100" s="80"/>
      <c r="AD100" s="71"/>
      <c r="AE100" s="77"/>
      <c r="AF100" s="103"/>
    </row>
    <row r="101" spans="1:32" ht="18" outlineLevel="1" x14ac:dyDescent="0.3">
      <c r="A101" s="32">
        <v>18</v>
      </c>
      <c r="B101" s="40" t="s">
        <v>94</v>
      </c>
      <c r="C101" s="151">
        <f t="shared" si="37"/>
        <v>0</v>
      </c>
      <c r="D101" s="81"/>
      <c r="E101" s="136"/>
      <c r="F101" s="135"/>
      <c r="G101" s="137"/>
      <c r="H101" s="86"/>
      <c r="I101" s="71"/>
      <c r="J101" s="72"/>
      <c r="K101" s="73"/>
      <c r="L101" s="74"/>
      <c r="M101" s="71"/>
      <c r="N101" s="72"/>
      <c r="O101" s="74"/>
      <c r="P101" s="74"/>
      <c r="Q101" s="71"/>
      <c r="R101" s="72"/>
      <c r="S101" s="71"/>
      <c r="T101" s="71"/>
      <c r="U101" s="71"/>
      <c r="V101" s="72"/>
      <c r="W101" s="73"/>
      <c r="X101" s="74"/>
      <c r="Y101" s="74"/>
      <c r="Z101" s="71"/>
      <c r="AA101" s="72"/>
      <c r="AB101" s="73"/>
      <c r="AC101" s="80"/>
      <c r="AD101" s="71"/>
      <c r="AE101" s="77"/>
      <c r="AF101" s="77"/>
    </row>
    <row r="102" spans="1:32" ht="18" outlineLevel="1" x14ac:dyDescent="0.3">
      <c r="A102" s="32">
        <v>19</v>
      </c>
      <c r="B102" s="40" t="s">
        <v>95</v>
      </c>
      <c r="C102" s="151">
        <f t="shared" si="37"/>
        <v>0</v>
      </c>
      <c r="D102" s="81">
        <f>I102+M102+Q102</f>
        <v>1</v>
      </c>
      <c r="E102" s="136">
        <f>J102+N102+R102</f>
        <v>571.29999999999995</v>
      </c>
      <c r="F102" s="135"/>
      <c r="G102" s="137"/>
      <c r="H102" s="86"/>
      <c r="I102" s="71"/>
      <c r="J102" s="72"/>
      <c r="K102" s="74"/>
      <c r="L102" s="74"/>
      <c r="M102" s="71">
        <v>1</v>
      </c>
      <c r="N102" s="72">
        <f t="shared" si="42"/>
        <v>571.29999999999995</v>
      </c>
      <c r="O102" s="73"/>
      <c r="P102" s="74"/>
      <c r="Q102" s="71"/>
      <c r="R102" s="72"/>
      <c r="S102" s="71"/>
      <c r="T102" s="71"/>
      <c r="U102" s="71"/>
      <c r="V102" s="72"/>
      <c r="W102" s="74"/>
      <c r="X102" s="74"/>
      <c r="Y102" s="74"/>
      <c r="Z102" s="71"/>
      <c r="AA102" s="72"/>
      <c r="AB102" s="74"/>
      <c r="AC102" s="80"/>
      <c r="AD102" s="71"/>
      <c r="AE102" s="77"/>
      <c r="AF102" s="77"/>
    </row>
    <row r="103" spans="1:32" ht="18" outlineLevel="1" x14ac:dyDescent="0.3">
      <c r="A103" s="32">
        <v>20</v>
      </c>
      <c r="B103" s="40" t="s">
        <v>96</v>
      </c>
      <c r="C103" s="151">
        <f t="shared" si="37"/>
        <v>0</v>
      </c>
      <c r="D103" s="81"/>
      <c r="E103" s="136"/>
      <c r="F103" s="135"/>
      <c r="G103" s="137"/>
      <c r="H103" s="86"/>
      <c r="I103" s="71"/>
      <c r="J103" s="72"/>
      <c r="K103" s="73"/>
      <c r="L103" s="74"/>
      <c r="M103" s="71"/>
      <c r="N103" s="72"/>
      <c r="O103" s="74"/>
      <c r="P103" s="74"/>
      <c r="Q103" s="71"/>
      <c r="R103" s="72"/>
      <c r="S103" s="71"/>
      <c r="T103" s="71"/>
      <c r="U103" s="71"/>
      <c r="V103" s="72"/>
      <c r="W103" s="73"/>
      <c r="X103" s="74"/>
      <c r="Y103" s="74"/>
      <c r="Z103" s="71"/>
      <c r="AA103" s="72"/>
      <c r="AB103" s="73"/>
      <c r="AC103" s="80"/>
      <c r="AD103" s="71"/>
      <c r="AE103" s="77"/>
      <c r="AF103" s="77"/>
    </row>
    <row r="104" spans="1:32" ht="18" outlineLevel="1" x14ac:dyDescent="0.3">
      <c r="A104" s="32">
        <v>21</v>
      </c>
      <c r="B104" s="40" t="s">
        <v>97</v>
      </c>
      <c r="C104" s="151">
        <f t="shared" si="37"/>
        <v>0</v>
      </c>
      <c r="D104" s="81"/>
      <c r="E104" s="136"/>
      <c r="F104" s="135"/>
      <c r="G104" s="137"/>
      <c r="H104" s="86"/>
      <c r="I104" s="71"/>
      <c r="J104" s="72"/>
      <c r="K104" s="73"/>
      <c r="L104" s="74"/>
      <c r="M104" s="71"/>
      <c r="N104" s="72"/>
      <c r="O104" s="74"/>
      <c r="P104" s="74"/>
      <c r="Q104" s="71"/>
      <c r="R104" s="72"/>
      <c r="S104" s="71"/>
      <c r="T104" s="71"/>
      <c r="U104" s="71"/>
      <c r="V104" s="72"/>
      <c r="W104" s="73"/>
      <c r="X104" s="74"/>
      <c r="Y104" s="74"/>
      <c r="Z104" s="71"/>
      <c r="AA104" s="72"/>
      <c r="AB104" s="73"/>
      <c r="AC104" s="80"/>
      <c r="AD104" s="71"/>
      <c r="AE104" s="77"/>
      <c r="AF104" s="77"/>
    </row>
    <row r="105" spans="1:32" ht="18" outlineLevel="1" x14ac:dyDescent="0.3">
      <c r="A105" s="32">
        <v>22</v>
      </c>
      <c r="B105" s="40" t="s">
        <v>98</v>
      </c>
      <c r="C105" s="151">
        <f t="shared" si="37"/>
        <v>5</v>
      </c>
      <c r="D105" s="81"/>
      <c r="E105" s="136"/>
      <c r="F105" s="135"/>
      <c r="G105" s="137"/>
      <c r="H105" s="86"/>
      <c r="I105" s="71"/>
      <c r="J105" s="72"/>
      <c r="K105" s="73"/>
      <c r="L105" s="74"/>
      <c r="M105" s="71"/>
      <c r="N105" s="72"/>
      <c r="O105" s="74"/>
      <c r="P105" s="74"/>
      <c r="Q105" s="71"/>
      <c r="R105" s="72"/>
      <c r="S105" s="71"/>
      <c r="T105" s="71"/>
      <c r="U105" s="71">
        <v>5</v>
      </c>
      <c r="V105" s="72">
        <f t="shared" si="43"/>
        <v>115</v>
      </c>
      <c r="W105" s="73">
        <v>5</v>
      </c>
      <c r="X105" s="74">
        <v>112.57980000000001</v>
      </c>
      <c r="Y105" s="74"/>
      <c r="Z105" s="71">
        <v>3</v>
      </c>
      <c r="AA105" s="72">
        <v>109.9</v>
      </c>
      <c r="AB105" s="73">
        <v>0</v>
      </c>
      <c r="AC105" s="80">
        <v>0</v>
      </c>
      <c r="AD105" s="71"/>
      <c r="AE105" s="77"/>
      <c r="AF105" s="77"/>
    </row>
    <row r="106" spans="1:32" ht="18" outlineLevel="1" x14ac:dyDescent="0.3">
      <c r="A106" s="32">
        <v>23</v>
      </c>
      <c r="B106" s="40" t="s">
        <v>99</v>
      </c>
      <c r="C106" s="151">
        <f t="shared" si="37"/>
        <v>4</v>
      </c>
      <c r="D106" s="81"/>
      <c r="E106" s="136"/>
      <c r="F106" s="135"/>
      <c r="G106" s="137"/>
      <c r="H106" s="86"/>
      <c r="I106" s="71"/>
      <c r="J106" s="72"/>
      <c r="K106" s="74"/>
      <c r="L106" s="74"/>
      <c r="M106" s="71"/>
      <c r="N106" s="72"/>
      <c r="O106" s="74"/>
      <c r="P106" s="74"/>
      <c r="Q106" s="71"/>
      <c r="R106" s="72"/>
      <c r="S106" s="71"/>
      <c r="T106" s="71"/>
      <c r="U106" s="71">
        <v>38</v>
      </c>
      <c r="V106" s="72">
        <f t="shared" si="43"/>
        <v>874</v>
      </c>
      <c r="W106" s="73">
        <v>4</v>
      </c>
      <c r="X106" s="74">
        <v>92</v>
      </c>
      <c r="Y106" s="74"/>
      <c r="Z106" s="71"/>
      <c r="AA106" s="72"/>
      <c r="AB106" s="74"/>
      <c r="AC106" s="80"/>
      <c r="AD106" s="71"/>
      <c r="AE106" s="77"/>
      <c r="AF106" s="77"/>
    </row>
    <row r="107" spans="1:32" ht="18" outlineLevel="1" x14ac:dyDescent="0.3">
      <c r="A107" s="32">
        <v>24</v>
      </c>
      <c r="B107" s="40" t="s">
        <v>100</v>
      </c>
      <c r="C107" s="151">
        <f t="shared" si="37"/>
        <v>5</v>
      </c>
      <c r="D107" s="81"/>
      <c r="E107" s="136"/>
      <c r="F107" s="135"/>
      <c r="G107" s="137"/>
      <c r="H107" s="86"/>
      <c r="I107" s="71"/>
      <c r="J107" s="72"/>
      <c r="K107" s="73"/>
      <c r="L107" s="74"/>
      <c r="M107" s="71"/>
      <c r="N107" s="72"/>
      <c r="O107" s="74"/>
      <c r="P107" s="74"/>
      <c r="Q107" s="71"/>
      <c r="R107" s="72"/>
      <c r="S107" s="71"/>
      <c r="T107" s="71"/>
      <c r="U107" s="71">
        <v>5</v>
      </c>
      <c r="V107" s="72">
        <v>115</v>
      </c>
      <c r="W107" s="73">
        <v>4</v>
      </c>
      <c r="X107" s="74">
        <v>91.995999999999995</v>
      </c>
      <c r="Y107" s="74"/>
      <c r="Z107" s="71">
        <v>1</v>
      </c>
      <c r="AA107" s="72">
        <v>36.6</v>
      </c>
      <c r="AB107" s="73">
        <v>1</v>
      </c>
      <c r="AC107" s="80">
        <v>31.725000000000001</v>
      </c>
      <c r="AD107" s="71"/>
      <c r="AE107" s="77"/>
      <c r="AF107" s="77"/>
    </row>
    <row r="108" spans="1:32" ht="15.6" x14ac:dyDescent="0.3">
      <c r="A108" s="187"/>
      <c r="B108" s="188"/>
      <c r="C108" s="37"/>
      <c r="D108" s="37"/>
      <c r="E108" s="37"/>
      <c r="F108" s="83"/>
      <c r="G108" s="83"/>
      <c r="H108" s="83"/>
      <c r="I108" s="71"/>
      <c r="J108" s="72"/>
      <c r="K108" s="73"/>
      <c r="L108" s="71"/>
      <c r="M108" s="71"/>
      <c r="N108" s="72"/>
      <c r="O108" s="71"/>
      <c r="P108" s="71"/>
      <c r="Q108" s="71"/>
      <c r="R108" s="72"/>
      <c r="S108" s="71"/>
      <c r="T108" s="71"/>
      <c r="U108" s="71"/>
      <c r="V108" s="72"/>
      <c r="W108" s="73"/>
      <c r="X108" s="71"/>
      <c r="Y108" s="71"/>
      <c r="Z108" s="71"/>
      <c r="AA108" s="72"/>
      <c r="AB108" s="73"/>
      <c r="AC108" s="104"/>
      <c r="AD108" s="76"/>
      <c r="AE108" s="77"/>
      <c r="AF108" s="77"/>
    </row>
    <row r="109" spans="1:32" ht="17.399999999999999" x14ac:dyDescent="0.3">
      <c r="A109" s="185" t="s">
        <v>101</v>
      </c>
      <c r="B109" s="186"/>
      <c r="C109" s="25"/>
      <c r="D109" s="25">
        <f>I109+M109+Q109</f>
        <v>278</v>
      </c>
      <c r="E109" s="63">
        <f>J109+N109+R109</f>
        <v>112453.70000000004</v>
      </c>
      <c r="F109" s="28">
        <f>K109+O109+S109</f>
        <v>140</v>
      </c>
      <c r="G109" s="29">
        <f>L109+P109+T109</f>
        <v>44246.137599999995</v>
      </c>
      <c r="H109" s="64">
        <f>F109/(I109+M109+Q109)*100</f>
        <v>50.359712230215827</v>
      </c>
      <c r="I109" s="65">
        <f t="shared" ref="I109:AF109" si="45">I111+I142+I161+I209+I235+I262+I277+I307+I326+I356+I381+I398+I429+I455+I490+I523+I543+I565+I584+I623+I645+I668+I693+I710+I736</f>
        <v>255</v>
      </c>
      <c r="J109" s="66">
        <f t="shared" si="45"/>
        <v>98838.000000000029</v>
      </c>
      <c r="K109" s="68">
        <f t="shared" si="45"/>
        <v>122</v>
      </c>
      <c r="L109" s="66">
        <f t="shared" si="45"/>
        <v>35980.244999999995</v>
      </c>
      <c r="M109" s="65">
        <f t="shared" si="45"/>
        <v>17</v>
      </c>
      <c r="N109" s="66">
        <f t="shared" si="45"/>
        <v>9712.1</v>
      </c>
      <c r="O109" s="65">
        <f t="shared" si="45"/>
        <v>14</v>
      </c>
      <c r="P109" s="66">
        <f t="shared" si="45"/>
        <v>5985.6689999999999</v>
      </c>
      <c r="Q109" s="65">
        <f t="shared" ref="Q109:R109" si="46">Q111+Q142+Q161+Q209+Q235+Q262+Q277+Q307+Q326+Q356+Q381+Q398+Q429+Q455+Q490+Q523+Q543+Q565+Q584+Q623+Q645+Q668+Q693+Q710+Q736</f>
        <v>6</v>
      </c>
      <c r="R109" s="66">
        <f t="shared" si="46"/>
        <v>3903.6000000000004</v>
      </c>
      <c r="S109" s="65">
        <f t="shared" si="45"/>
        <v>4</v>
      </c>
      <c r="T109" s="66">
        <f t="shared" si="45"/>
        <v>2280.2236000000003</v>
      </c>
      <c r="U109" s="65">
        <f t="shared" si="45"/>
        <v>1769</v>
      </c>
      <c r="V109" s="66">
        <f t="shared" si="45"/>
        <v>40687</v>
      </c>
      <c r="W109" s="68">
        <f t="shared" si="45"/>
        <v>852</v>
      </c>
      <c r="X109" s="66">
        <f t="shared" si="45"/>
        <v>18823.282999999999</v>
      </c>
      <c r="Y109" s="67">
        <f>W109/U109*100</f>
        <v>48.162803843979653</v>
      </c>
      <c r="Z109" s="65">
        <f t="shared" si="45"/>
        <v>723</v>
      </c>
      <c r="AA109" s="66">
        <f t="shared" si="45"/>
        <v>24140.939999999995</v>
      </c>
      <c r="AB109" s="68">
        <f t="shared" si="45"/>
        <v>421</v>
      </c>
      <c r="AC109" s="104">
        <f t="shared" si="45"/>
        <v>11482.65</v>
      </c>
      <c r="AD109" s="66">
        <f>AB109/Z109*100</f>
        <v>58.229598893499315</v>
      </c>
      <c r="AE109" s="65">
        <f t="shared" si="45"/>
        <v>0</v>
      </c>
      <c r="AF109" s="66">
        <f t="shared" si="45"/>
        <v>0</v>
      </c>
    </row>
    <row r="110" spans="1:32" s="10" customFormat="1" ht="15" customHeight="1" outlineLevel="1" x14ac:dyDescent="0.3">
      <c r="A110" s="20"/>
      <c r="B110" s="16" t="s">
        <v>102</v>
      </c>
      <c r="C110" s="16"/>
      <c r="D110" s="16"/>
      <c r="E110" s="16"/>
      <c r="F110" s="105"/>
      <c r="G110" s="105"/>
      <c r="H110" s="105"/>
      <c r="I110" s="106"/>
      <c r="J110" s="107"/>
      <c r="K110" s="108"/>
      <c r="L110" s="106"/>
      <c r="M110" s="106"/>
      <c r="N110" s="107"/>
      <c r="O110" s="106"/>
      <c r="P110" s="106"/>
      <c r="Q110" s="106"/>
      <c r="R110" s="107"/>
      <c r="S110" s="106"/>
      <c r="T110" s="106"/>
      <c r="U110" s="106"/>
      <c r="V110" s="107"/>
      <c r="W110" s="108"/>
      <c r="X110" s="106"/>
      <c r="Y110" s="106"/>
      <c r="Z110" s="106"/>
      <c r="AA110" s="107"/>
      <c r="AB110" s="108"/>
      <c r="AC110" s="109"/>
      <c r="AD110" s="110"/>
      <c r="AE110" s="111"/>
      <c r="AF110" s="111"/>
    </row>
    <row r="111" spans="1:32" ht="15.75" customHeight="1" outlineLevel="1" x14ac:dyDescent="0.3">
      <c r="A111" s="2"/>
      <c r="B111" s="44" t="s">
        <v>103</v>
      </c>
      <c r="C111" s="28">
        <f t="shared" ref="C111:C140" si="47">F111+W111+AB111</f>
        <v>0</v>
      </c>
      <c r="D111" s="25">
        <f>I111+M111+Q111</f>
        <v>17</v>
      </c>
      <c r="E111" s="44"/>
      <c r="F111" s="25">
        <f t="shared" ref="F111:F140" si="48">K111+O111+S111</f>
        <v>0</v>
      </c>
      <c r="G111" s="112"/>
      <c r="H111" s="112"/>
      <c r="I111" s="65">
        <f t="shared" ref="I111:AC111" si="49">SUM(I112:I140)</f>
        <v>16</v>
      </c>
      <c r="J111" s="66">
        <f t="shared" si="49"/>
        <v>6201.6000000000013</v>
      </c>
      <c r="K111" s="68">
        <f t="shared" si="49"/>
        <v>0</v>
      </c>
      <c r="L111" s="67">
        <f t="shared" si="49"/>
        <v>0</v>
      </c>
      <c r="M111" s="65">
        <f t="shared" si="49"/>
        <v>0</v>
      </c>
      <c r="N111" s="66">
        <f t="shared" si="49"/>
        <v>0</v>
      </c>
      <c r="O111" s="65">
        <f t="shared" si="49"/>
        <v>0</v>
      </c>
      <c r="P111" s="67">
        <f t="shared" si="49"/>
        <v>0</v>
      </c>
      <c r="Q111" s="65">
        <f t="shared" ref="Q111:R111" si="50">SUM(Q112:Q140)</f>
        <v>1</v>
      </c>
      <c r="R111" s="66">
        <f t="shared" si="50"/>
        <v>650.6</v>
      </c>
      <c r="S111" s="65">
        <f t="shared" si="49"/>
        <v>0</v>
      </c>
      <c r="T111" s="67">
        <f t="shared" si="49"/>
        <v>0</v>
      </c>
      <c r="U111" s="65">
        <f t="shared" si="49"/>
        <v>88</v>
      </c>
      <c r="V111" s="66">
        <f t="shared" si="49"/>
        <v>2024</v>
      </c>
      <c r="W111" s="68">
        <f t="shared" si="49"/>
        <v>0</v>
      </c>
      <c r="X111" s="67">
        <f t="shared" si="49"/>
        <v>0</v>
      </c>
      <c r="Y111" s="67"/>
      <c r="Z111" s="65">
        <f t="shared" si="49"/>
        <v>45</v>
      </c>
      <c r="AA111" s="66">
        <f t="shared" si="49"/>
        <v>1648.5</v>
      </c>
      <c r="AB111" s="68">
        <f t="shared" si="49"/>
        <v>0</v>
      </c>
      <c r="AC111" s="69">
        <f t="shared" si="49"/>
        <v>0</v>
      </c>
      <c r="AD111" s="65"/>
      <c r="AE111" s="77"/>
      <c r="AF111" s="77"/>
    </row>
    <row r="112" spans="1:32" ht="15.6" outlineLevel="2" x14ac:dyDescent="0.3">
      <c r="A112" s="2">
        <v>1</v>
      </c>
      <c r="B112" s="40" t="s">
        <v>104</v>
      </c>
      <c r="C112" s="151">
        <f t="shared" si="47"/>
        <v>0</v>
      </c>
      <c r="D112" s="81">
        <v>0</v>
      </c>
      <c r="E112" s="135"/>
      <c r="F112" s="135">
        <f t="shared" si="48"/>
        <v>0</v>
      </c>
      <c r="G112" s="86"/>
      <c r="H112" s="86"/>
      <c r="I112" s="71"/>
      <c r="J112" s="72">
        <v>0</v>
      </c>
      <c r="K112" s="73"/>
      <c r="L112" s="74"/>
      <c r="M112" s="71"/>
      <c r="N112" s="72"/>
      <c r="O112" s="71"/>
      <c r="P112" s="71"/>
      <c r="Q112" s="71"/>
      <c r="R112" s="72"/>
      <c r="S112" s="71"/>
      <c r="T112" s="74"/>
      <c r="U112" s="71">
        <v>1</v>
      </c>
      <c r="V112" s="72">
        <v>23</v>
      </c>
      <c r="W112" s="73"/>
      <c r="X112" s="74"/>
      <c r="Y112" s="74"/>
      <c r="Z112" s="71">
        <v>0</v>
      </c>
      <c r="AA112" s="72"/>
      <c r="AB112" s="73">
        <v>0</v>
      </c>
      <c r="AC112" s="80"/>
      <c r="AD112" s="71"/>
      <c r="AE112" s="77"/>
      <c r="AF112" s="77"/>
    </row>
    <row r="113" spans="1:32" ht="15.6" outlineLevel="2" x14ac:dyDescent="0.3">
      <c r="A113" s="2">
        <f>A112+1</f>
        <v>2</v>
      </c>
      <c r="B113" s="40" t="s">
        <v>105</v>
      </c>
      <c r="C113" s="151">
        <f t="shared" si="47"/>
        <v>0</v>
      </c>
      <c r="D113" s="81">
        <f t="shared" ref="D113:D140" si="51">I113+M113+Q113</f>
        <v>1</v>
      </c>
      <c r="E113" s="40"/>
      <c r="F113" s="135">
        <f t="shared" si="48"/>
        <v>0</v>
      </c>
      <c r="G113" s="86"/>
      <c r="H113" s="86"/>
      <c r="I113" s="71">
        <v>1</v>
      </c>
      <c r="J113" s="72">
        <v>387.6</v>
      </c>
      <c r="K113" s="73"/>
      <c r="L113" s="74"/>
      <c r="M113" s="71"/>
      <c r="N113" s="72"/>
      <c r="O113" s="71"/>
      <c r="P113" s="71"/>
      <c r="Q113" s="71"/>
      <c r="R113" s="72"/>
      <c r="S113" s="71"/>
      <c r="T113" s="74"/>
      <c r="U113" s="71">
        <v>3</v>
      </c>
      <c r="V113" s="72">
        <v>69</v>
      </c>
      <c r="W113" s="73"/>
      <c r="X113" s="74"/>
      <c r="Y113" s="74"/>
      <c r="Z113" s="71">
        <v>1</v>
      </c>
      <c r="AA113" s="72">
        <v>36.6</v>
      </c>
      <c r="AB113" s="73">
        <v>0</v>
      </c>
      <c r="AC113" s="80">
        <v>0</v>
      </c>
      <c r="AD113" s="71"/>
      <c r="AE113" s="77"/>
      <c r="AF113" s="77"/>
    </row>
    <row r="114" spans="1:32" ht="15.6" outlineLevel="2" x14ac:dyDescent="0.3">
      <c r="A114" s="2">
        <f t="shared" ref="A114:A140" si="52">A113+1</f>
        <v>3</v>
      </c>
      <c r="B114" s="40" t="s">
        <v>106</v>
      </c>
      <c r="C114" s="151">
        <f t="shared" si="47"/>
        <v>0</v>
      </c>
      <c r="D114" s="81">
        <f t="shared" si="51"/>
        <v>1</v>
      </c>
      <c r="E114" s="40"/>
      <c r="F114" s="135">
        <f t="shared" si="48"/>
        <v>0</v>
      </c>
      <c r="G114" s="86"/>
      <c r="H114" s="86"/>
      <c r="I114" s="71">
        <v>1</v>
      </c>
      <c r="J114" s="72">
        <v>387.6</v>
      </c>
      <c r="K114" s="73"/>
      <c r="L114" s="74"/>
      <c r="M114" s="71"/>
      <c r="N114" s="72"/>
      <c r="O114" s="71"/>
      <c r="P114" s="71"/>
      <c r="Q114" s="71"/>
      <c r="R114" s="72"/>
      <c r="S114" s="71"/>
      <c r="T114" s="74"/>
      <c r="U114" s="71">
        <v>3</v>
      </c>
      <c r="V114" s="72">
        <v>69</v>
      </c>
      <c r="W114" s="73"/>
      <c r="X114" s="74"/>
      <c r="Y114" s="74"/>
      <c r="Z114" s="71">
        <v>0</v>
      </c>
      <c r="AA114" s="72"/>
      <c r="AB114" s="73">
        <v>0</v>
      </c>
      <c r="AC114" s="80"/>
      <c r="AD114" s="71"/>
      <c r="AE114" s="77"/>
      <c r="AF114" s="77"/>
    </row>
    <row r="115" spans="1:32" ht="15.6" outlineLevel="2" x14ac:dyDescent="0.3">
      <c r="A115" s="2">
        <f t="shared" si="52"/>
        <v>4</v>
      </c>
      <c r="B115" s="40" t="s">
        <v>107</v>
      </c>
      <c r="C115" s="151">
        <f t="shared" si="47"/>
        <v>0</v>
      </c>
      <c r="D115" s="81">
        <f t="shared" si="51"/>
        <v>1</v>
      </c>
      <c r="E115" s="40"/>
      <c r="F115" s="135">
        <f t="shared" si="48"/>
        <v>0</v>
      </c>
      <c r="G115" s="86"/>
      <c r="H115" s="86"/>
      <c r="I115" s="71"/>
      <c r="J115" s="72">
        <v>0</v>
      </c>
      <c r="K115" s="73"/>
      <c r="L115" s="74"/>
      <c r="M115" s="71"/>
      <c r="N115" s="72"/>
      <c r="O115" s="71"/>
      <c r="P115" s="71"/>
      <c r="Q115" s="71">
        <v>1</v>
      </c>
      <c r="R115" s="72">
        <v>650.6</v>
      </c>
      <c r="S115" s="71"/>
      <c r="T115" s="74"/>
      <c r="U115" s="71">
        <v>20</v>
      </c>
      <c r="V115" s="72">
        <v>460</v>
      </c>
      <c r="W115" s="73"/>
      <c r="X115" s="74"/>
      <c r="Y115" s="74"/>
      <c r="Z115" s="71">
        <v>8</v>
      </c>
      <c r="AA115" s="72">
        <v>293.10000000000002</v>
      </c>
      <c r="AB115" s="73">
        <v>0</v>
      </c>
      <c r="AC115" s="80">
        <v>0</v>
      </c>
      <c r="AD115" s="71"/>
      <c r="AE115" s="77"/>
      <c r="AF115" s="77"/>
    </row>
    <row r="116" spans="1:32" ht="15.6" outlineLevel="2" x14ac:dyDescent="0.3">
      <c r="A116" s="2">
        <f t="shared" si="52"/>
        <v>5</v>
      </c>
      <c r="B116" s="40" t="s">
        <v>108</v>
      </c>
      <c r="C116" s="151">
        <f t="shared" si="47"/>
        <v>0</v>
      </c>
      <c r="D116" s="81">
        <f t="shared" si="51"/>
        <v>1</v>
      </c>
      <c r="E116" s="40"/>
      <c r="F116" s="135">
        <f t="shared" si="48"/>
        <v>0</v>
      </c>
      <c r="G116" s="86"/>
      <c r="H116" s="86"/>
      <c r="I116" s="71">
        <v>1</v>
      </c>
      <c r="J116" s="72">
        <v>387.6</v>
      </c>
      <c r="K116" s="73"/>
      <c r="L116" s="74"/>
      <c r="M116" s="71"/>
      <c r="N116" s="72"/>
      <c r="O116" s="71"/>
      <c r="P116" s="71"/>
      <c r="Q116" s="71"/>
      <c r="R116" s="72"/>
      <c r="S116" s="71"/>
      <c r="T116" s="74"/>
      <c r="U116" s="71">
        <v>3</v>
      </c>
      <c r="V116" s="72">
        <v>69</v>
      </c>
      <c r="W116" s="73"/>
      <c r="X116" s="74"/>
      <c r="Y116" s="74"/>
      <c r="Z116" s="71">
        <v>2</v>
      </c>
      <c r="AA116" s="72">
        <v>73.3</v>
      </c>
      <c r="AB116" s="73">
        <v>0</v>
      </c>
      <c r="AC116" s="80">
        <v>0</v>
      </c>
      <c r="AD116" s="71"/>
      <c r="AE116" s="77"/>
      <c r="AF116" s="77"/>
    </row>
    <row r="117" spans="1:32" ht="15.6" outlineLevel="2" x14ac:dyDescent="0.3">
      <c r="A117" s="2">
        <f t="shared" si="52"/>
        <v>6</v>
      </c>
      <c r="B117" s="40" t="s">
        <v>109</v>
      </c>
      <c r="C117" s="151">
        <f t="shared" si="47"/>
        <v>0</v>
      </c>
      <c r="D117" s="81">
        <f t="shared" si="51"/>
        <v>0</v>
      </c>
      <c r="E117" s="40"/>
      <c r="F117" s="135">
        <f t="shared" si="48"/>
        <v>0</v>
      </c>
      <c r="G117" s="86"/>
      <c r="H117" s="86"/>
      <c r="I117" s="71"/>
      <c r="J117" s="72">
        <v>0</v>
      </c>
      <c r="K117" s="73"/>
      <c r="L117" s="74"/>
      <c r="M117" s="71"/>
      <c r="N117" s="72"/>
      <c r="O117" s="71"/>
      <c r="P117" s="71"/>
      <c r="Q117" s="71"/>
      <c r="R117" s="72"/>
      <c r="S117" s="71"/>
      <c r="T117" s="74"/>
      <c r="U117" s="71">
        <v>0</v>
      </c>
      <c r="V117" s="72">
        <v>0</v>
      </c>
      <c r="W117" s="73"/>
      <c r="X117" s="74"/>
      <c r="Y117" s="74"/>
      <c r="Z117" s="71">
        <v>0</v>
      </c>
      <c r="AA117" s="72"/>
      <c r="AB117" s="73">
        <v>0</v>
      </c>
      <c r="AC117" s="80"/>
      <c r="AD117" s="71"/>
      <c r="AE117" s="77"/>
      <c r="AF117" s="77"/>
    </row>
    <row r="118" spans="1:32" ht="15.6" outlineLevel="2" x14ac:dyDescent="0.3">
      <c r="A118" s="2">
        <f t="shared" si="52"/>
        <v>7</v>
      </c>
      <c r="B118" s="40" t="s">
        <v>110</v>
      </c>
      <c r="C118" s="151">
        <f t="shared" si="47"/>
        <v>0</v>
      </c>
      <c r="D118" s="81">
        <f t="shared" si="51"/>
        <v>1</v>
      </c>
      <c r="E118" s="40"/>
      <c r="F118" s="135">
        <f t="shared" si="48"/>
        <v>0</v>
      </c>
      <c r="G118" s="86"/>
      <c r="H118" s="86"/>
      <c r="I118" s="71">
        <v>1</v>
      </c>
      <c r="J118" s="72">
        <v>387.6</v>
      </c>
      <c r="K118" s="73"/>
      <c r="L118" s="74"/>
      <c r="M118" s="71"/>
      <c r="N118" s="72"/>
      <c r="O118" s="71"/>
      <c r="P118" s="71"/>
      <c r="Q118" s="71"/>
      <c r="R118" s="72"/>
      <c r="S118" s="71"/>
      <c r="T118" s="74"/>
      <c r="U118" s="71">
        <v>3</v>
      </c>
      <c r="V118" s="72">
        <v>69</v>
      </c>
      <c r="W118" s="73"/>
      <c r="X118" s="74"/>
      <c r="Y118" s="74"/>
      <c r="Z118" s="71">
        <v>1</v>
      </c>
      <c r="AA118" s="72">
        <v>36.6</v>
      </c>
      <c r="AB118" s="73">
        <v>0</v>
      </c>
      <c r="AC118" s="80">
        <v>0</v>
      </c>
      <c r="AD118" s="71"/>
      <c r="AE118" s="77"/>
      <c r="AF118" s="77"/>
    </row>
    <row r="119" spans="1:32" ht="15.6" outlineLevel="2" x14ac:dyDescent="0.3">
      <c r="A119" s="2">
        <f t="shared" si="52"/>
        <v>8</v>
      </c>
      <c r="B119" s="40" t="s">
        <v>111</v>
      </c>
      <c r="C119" s="151">
        <f t="shared" si="47"/>
        <v>0</v>
      </c>
      <c r="D119" s="81">
        <f t="shared" si="51"/>
        <v>0</v>
      </c>
      <c r="E119" s="40"/>
      <c r="F119" s="135">
        <f t="shared" si="48"/>
        <v>0</v>
      </c>
      <c r="G119" s="86"/>
      <c r="H119" s="86"/>
      <c r="I119" s="71"/>
      <c r="J119" s="72">
        <v>0</v>
      </c>
      <c r="K119" s="73"/>
      <c r="L119" s="74"/>
      <c r="M119" s="71"/>
      <c r="N119" s="72"/>
      <c r="O119" s="71"/>
      <c r="P119" s="71"/>
      <c r="Q119" s="71"/>
      <c r="R119" s="72"/>
      <c r="S119" s="71"/>
      <c r="T119" s="74"/>
      <c r="U119" s="71">
        <v>1</v>
      </c>
      <c r="V119" s="72">
        <v>23</v>
      </c>
      <c r="W119" s="73"/>
      <c r="X119" s="74"/>
      <c r="Y119" s="74"/>
      <c r="Z119" s="71">
        <v>1</v>
      </c>
      <c r="AA119" s="72">
        <v>36.6</v>
      </c>
      <c r="AB119" s="73">
        <v>0</v>
      </c>
      <c r="AC119" s="80">
        <v>0</v>
      </c>
      <c r="AD119" s="71"/>
      <c r="AE119" s="77"/>
      <c r="AF119" s="77"/>
    </row>
    <row r="120" spans="1:32" ht="15.6" outlineLevel="2" x14ac:dyDescent="0.3">
      <c r="A120" s="2">
        <f t="shared" si="52"/>
        <v>9</v>
      </c>
      <c r="B120" s="40" t="s">
        <v>112</v>
      </c>
      <c r="C120" s="151">
        <f t="shared" si="47"/>
        <v>0</v>
      </c>
      <c r="D120" s="81">
        <f t="shared" si="51"/>
        <v>1</v>
      </c>
      <c r="E120" s="40"/>
      <c r="F120" s="135">
        <f t="shared" si="48"/>
        <v>0</v>
      </c>
      <c r="G120" s="86"/>
      <c r="H120" s="86"/>
      <c r="I120" s="71">
        <v>1</v>
      </c>
      <c r="J120" s="72">
        <v>387.6</v>
      </c>
      <c r="K120" s="73"/>
      <c r="L120" s="74"/>
      <c r="M120" s="71"/>
      <c r="N120" s="72"/>
      <c r="O120" s="71"/>
      <c r="P120" s="71"/>
      <c r="Q120" s="71"/>
      <c r="R120" s="72"/>
      <c r="S120" s="71"/>
      <c r="T120" s="74"/>
      <c r="U120" s="71">
        <v>2</v>
      </c>
      <c r="V120" s="72">
        <v>46</v>
      </c>
      <c r="W120" s="73"/>
      <c r="X120" s="74"/>
      <c r="Y120" s="74"/>
      <c r="Z120" s="71">
        <v>3</v>
      </c>
      <c r="AA120" s="72">
        <v>109.9</v>
      </c>
      <c r="AB120" s="73">
        <v>0</v>
      </c>
      <c r="AC120" s="80">
        <v>0</v>
      </c>
      <c r="AD120" s="71"/>
      <c r="AE120" s="77"/>
      <c r="AF120" s="77"/>
    </row>
    <row r="121" spans="1:32" ht="15.6" outlineLevel="2" x14ac:dyDescent="0.3">
      <c r="A121" s="2">
        <f t="shared" si="52"/>
        <v>10</v>
      </c>
      <c r="B121" s="40" t="s">
        <v>113</v>
      </c>
      <c r="C121" s="151">
        <f t="shared" si="47"/>
        <v>0</v>
      </c>
      <c r="D121" s="81">
        <f t="shared" si="51"/>
        <v>0</v>
      </c>
      <c r="E121" s="40"/>
      <c r="F121" s="135">
        <f t="shared" si="48"/>
        <v>0</v>
      </c>
      <c r="G121" s="86"/>
      <c r="H121" s="86"/>
      <c r="I121" s="71"/>
      <c r="J121" s="72">
        <v>0</v>
      </c>
      <c r="K121" s="73"/>
      <c r="L121" s="74"/>
      <c r="M121" s="71"/>
      <c r="N121" s="72"/>
      <c r="O121" s="71"/>
      <c r="P121" s="71"/>
      <c r="Q121" s="71"/>
      <c r="R121" s="72"/>
      <c r="S121" s="71"/>
      <c r="T121" s="74"/>
      <c r="U121" s="71">
        <v>4</v>
      </c>
      <c r="V121" s="72">
        <v>92</v>
      </c>
      <c r="W121" s="73"/>
      <c r="X121" s="74"/>
      <c r="Y121" s="74"/>
      <c r="Z121" s="71">
        <v>1</v>
      </c>
      <c r="AA121" s="72">
        <v>36.6</v>
      </c>
      <c r="AB121" s="73">
        <v>0</v>
      </c>
      <c r="AC121" s="80">
        <v>0</v>
      </c>
      <c r="AD121" s="71"/>
      <c r="AE121" s="77"/>
      <c r="AF121" s="77"/>
    </row>
    <row r="122" spans="1:32" ht="15.6" outlineLevel="2" x14ac:dyDescent="0.3">
      <c r="A122" s="2">
        <f t="shared" si="52"/>
        <v>11</v>
      </c>
      <c r="B122" s="40" t="s">
        <v>114</v>
      </c>
      <c r="C122" s="151">
        <f t="shared" si="47"/>
        <v>0</v>
      </c>
      <c r="D122" s="81">
        <f t="shared" si="51"/>
        <v>0</v>
      </c>
      <c r="E122" s="40"/>
      <c r="F122" s="135">
        <f t="shared" si="48"/>
        <v>0</v>
      </c>
      <c r="G122" s="86"/>
      <c r="H122" s="86"/>
      <c r="I122" s="71"/>
      <c r="J122" s="72">
        <v>0</v>
      </c>
      <c r="K122" s="73"/>
      <c r="L122" s="74"/>
      <c r="M122" s="71"/>
      <c r="N122" s="72"/>
      <c r="O122" s="71"/>
      <c r="P122" s="71"/>
      <c r="Q122" s="71"/>
      <c r="R122" s="72"/>
      <c r="S122" s="71"/>
      <c r="T122" s="74"/>
      <c r="U122" s="71">
        <v>0</v>
      </c>
      <c r="V122" s="72">
        <v>0</v>
      </c>
      <c r="W122" s="73"/>
      <c r="X122" s="74"/>
      <c r="Y122" s="74"/>
      <c r="Z122" s="71">
        <v>1</v>
      </c>
      <c r="AA122" s="72">
        <v>36.6</v>
      </c>
      <c r="AB122" s="73">
        <v>0</v>
      </c>
      <c r="AC122" s="80">
        <v>0</v>
      </c>
      <c r="AD122" s="71"/>
      <c r="AE122" s="77"/>
      <c r="AF122" s="77"/>
    </row>
    <row r="123" spans="1:32" ht="15.6" outlineLevel="2" x14ac:dyDescent="0.3">
      <c r="A123" s="2">
        <f t="shared" si="52"/>
        <v>12</v>
      </c>
      <c r="B123" s="40" t="s">
        <v>115</v>
      </c>
      <c r="C123" s="151">
        <f t="shared" si="47"/>
        <v>0</v>
      </c>
      <c r="D123" s="81">
        <f t="shared" si="51"/>
        <v>1</v>
      </c>
      <c r="E123" s="40"/>
      <c r="F123" s="135">
        <f t="shared" si="48"/>
        <v>0</v>
      </c>
      <c r="G123" s="86"/>
      <c r="H123" s="86"/>
      <c r="I123" s="71">
        <v>1</v>
      </c>
      <c r="J123" s="72">
        <v>387.6</v>
      </c>
      <c r="K123" s="73"/>
      <c r="L123" s="74"/>
      <c r="M123" s="71"/>
      <c r="N123" s="72"/>
      <c r="O123" s="71"/>
      <c r="P123" s="71"/>
      <c r="Q123" s="71"/>
      <c r="R123" s="72"/>
      <c r="S123" s="71"/>
      <c r="T123" s="74"/>
      <c r="U123" s="71">
        <v>2</v>
      </c>
      <c r="V123" s="72">
        <v>46</v>
      </c>
      <c r="W123" s="73"/>
      <c r="X123" s="74"/>
      <c r="Y123" s="74"/>
      <c r="Z123" s="71">
        <v>1</v>
      </c>
      <c r="AA123" s="72">
        <v>36.6</v>
      </c>
      <c r="AB123" s="73">
        <v>0</v>
      </c>
      <c r="AC123" s="80">
        <v>0</v>
      </c>
      <c r="AD123" s="71"/>
      <c r="AE123" s="77"/>
      <c r="AF123" s="77"/>
    </row>
    <row r="124" spans="1:32" ht="15.6" outlineLevel="2" x14ac:dyDescent="0.3">
      <c r="A124" s="2">
        <f t="shared" si="52"/>
        <v>13</v>
      </c>
      <c r="B124" s="40" t="s">
        <v>116</v>
      </c>
      <c r="C124" s="151">
        <f t="shared" si="47"/>
        <v>0</v>
      </c>
      <c r="D124" s="81">
        <f t="shared" si="51"/>
        <v>1</v>
      </c>
      <c r="E124" s="40"/>
      <c r="F124" s="135">
        <f t="shared" si="48"/>
        <v>0</v>
      </c>
      <c r="G124" s="86"/>
      <c r="H124" s="86"/>
      <c r="I124" s="71">
        <v>1</v>
      </c>
      <c r="J124" s="72">
        <v>387.6</v>
      </c>
      <c r="K124" s="73"/>
      <c r="L124" s="74"/>
      <c r="M124" s="71"/>
      <c r="N124" s="72"/>
      <c r="O124" s="71"/>
      <c r="P124" s="71"/>
      <c r="Q124" s="71"/>
      <c r="R124" s="72"/>
      <c r="S124" s="71"/>
      <c r="T124" s="74"/>
      <c r="U124" s="71">
        <v>3</v>
      </c>
      <c r="V124" s="72">
        <v>69</v>
      </c>
      <c r="W124" s="73"/>
      <c r="X124" s="74"/>
      <c r="Y124" s="74"/>
      <c r="Z124" s="71">
        <v>1</v>
      </c>
      <c r="AA124" s="72">
        <v>36.6</v>
      </c>
      <c r="AB124" s="73">
        <v>0</v>
      </c>
      <c r="AC124" s="80">
        <v>0</v>
      </c>
      <c r="AD124" s="71"/>
      <c r="AE124" s="77"/>
      <c r="AF124" s="77"/>
    </row>
    <row r="125" spans="1:32" ht="15.6" outlineLevel="2" x14ac:dyDescent="0.3">
      <c r="A125" s="2">
        <f t="shared" si="52"/>
        <v>14</v>
      </c>
      <c r="B125" s="40" t="s">
        <v>117</v>
      </c>
      <c r="C125" s="151">
        <f t="shared" si="47"/>
        <v>0</v>
      </c>
      <c r="D125" s="81">
        <f t="shared" si="51"/>
        <v>1</v>
      </c>
      <c r="E125" s="40"/>
      <c r="F125" s="135">
        <f t="shared" si="48"/>
        <v>0</v>
      </c>
      <c r="G125" s="86"/>
      <c r="H125" s="86"/>
      <c r="I125" s="71">
        <v>1</v>
      </c>
      <c r="J125" s="72">
        <v>387.6</v>
      </c>
      <c r="K125" s="73"/>
      <c r="L125" s="74"/>
      <c r="M125" s="71"/>
      <c r="N125" s="72"/>
      <c r="O125" s="71"/>
      <c r="P125" s="71"/>
      <c r="Q125" s="71"/>
      <c r="R125" s="72"/>
      <c r="S125" s="71"/>
      <c r="T125" s="74"/>
      <c r="U125" s="71">
        <v>2</v>
      </c>
      <c r="V125" s="72">
        <v>46</v>
      </c>
      <c r="W125" s="73"/>
      <c r="X125" s="74"/>
      <c r="Y125" s="74"/>
      <c r="Z125" s="71">
        <v>1</v>
      </c>
      <c r="AA125" s="72">
        <v>36.6</v>
      </c>
      <c r="AB125" s="73">
        <v>0</v>
      </c>
      <c r="AC125" s="80">
        <v>0</v>
      </c>
      <c r="AD125" s="71"/>
      <c r="AE125" s="77"/>
      <c r="AF125" s="77"/>
    </row>
    <row r="126" spans="1:32" ht="15.6" outlineLevel="2" x14ac:dyDescent="0.3">
      <c r="A126" s="2">
        <f t="shared" si="52"/>
        <v>15</v>
      </c>
      <c r="B126" s="40" t="s">
        <v>118</v>
      </c>
      <c r="C126" s="151">
        <f t="shared" si="47"/>
        <v>0</v>
      </c>
      <c r="D126" s="81">
        <f t="shared" si="51"/>
        <v>1</v>
      </c>
      <c r="E126" s="40"/>
      <c r="F126" s="135">
        <f t="shared" si="48"/>
        <v>0</v>
      </c>
      <c r="G126" s="86"/>
      <c r="H126" s="86"/>
      <c r="I126" s="71">
        <v>1</v>
      </c>
      <c r="J126" s="72">
        <v>387.6</v>
      </c>
      <c r="K126" s="73"/>
      <c r="L126" s="74"/>
      <c r="M126" s="71"/>
      <c r="N126" s="72"/>
      <c r="O126" s="71"/>
      <c r="P126" s="71"/>
      <c r="Q126" s="71"/>
      <c r="R126" s="72"/>
      <c r="S126" s="71"/>
      <c r="T126" s="74"/>
      <c r="U126" s="71">
        <v>0</v>
      </c>
      <c r="V126" s="72">
        <v>0</v>
      </c>
      <c r="W126" s="73"/>
      <c r="X126" s="74"/>
      <c r="Y126" s="74"/>
      <c r="Z126" s="71">
        <v>2</v>
      </c>
      <c r="AA126" s="72">
        <v>73.3</v>
      </c>
      <c r="AB126" s="73">
        <v>0</v>
      </c>
      <c r="AC126" s="80">
        <v>0</v>
      </c>
      <c r="AD126" s="71"/>
      <c r="AE126" s="77"/>
      <c r="AF126" s="77"/>
    </row>
    <row r="127" spans="1:32" ht="15.6" outlineLevel="2" x14ac:dyDescent="0.3">
      <c r="A127" s="2">
        <f t="shared" si="52"/>
        <v>16</v>
      </c>
      <c r="B127" s="40" t="s">
        <v>119</v>
      </c>
      <c r="C127" s="151">
        <f t="shared" si="47"/>
        <v>0</v>
      </c>
      <c r="D127" s="81">
        <f t="shared" si="51"/>
        <v>0</v>
      </c>
      <c r="E127" s="40"/>
      <c r="F127" s="135">
        <f t="shared" si="48"/>
        <v>0</v>
      </c>
      <c r="G127" s="86"/>
      <c r="H127" s="86"/>
      <c r="I127" s="71"/>
      <c r="J127" s="72">
        <v>0</v>
      </c>
      <c r="K127" s="73"/>
      <c r="L127" s="74"/>
      <c r="M127" s="71"/>
      <c r="N127" s="72"/>
      <c r="O127" s="71"/>
      <c r="P127" s="71"/>
      <c r="Q127" s="71"/>
      <c r="R127" s="72"/>
      <c r="S127" s="71"/>
      <c r="T127" s="74"/>
      <c r="U127" s="71">
        <v>3</v>
      </c>
      <c r="V127" s="72">
        <v>69</v>
      </c>
      <c r="W127" s="73"/>
      <c r="X127" s="74"/>
      <c r="Y127" s="74"/>
      <c r="Z127" s="71">
        <v>2</v>
      </c>
      <c r="AA127" s="72">
        <v>73.3</v>
      </c>
      <c r="AB127" s="73">
        <v>0</v>
      </c>
      <c r="AC127" s="80">
        <v>0</v>
      </c>
      <c r="AD127" s="71"/>
      <c r="AE127" s="77"/>
      <c r="AF127" s="77"/>
    </row>
    <row r="128" spans="1:32" ht="15.6" outlineLevel="2" x14ac:dyDescent="0.3">
      <c r="A128" s="2">
        <f t="shared" si="52"/>
        <v>17</v>
      </c>
      <c r="B128" s="40" t="s">
        <v>120</v>
      </c>
      <c r="C128" s="151">
        <f t="shared" si="47"/>
        <v>0</v>
      </c>
      <c r="D128" s="81">
        <f t="shared" si="51"/>
        <v>0</v>
      </c>
      <c r="E128" s="40"/>
      <c r="F128" s="135">
        <f t="shared" si="48"/>
        <v>0</v>
      </c>
      <c r="G128" s="86"/>
      <c r="H128" s="86"/>
      <c r="I128" s="71"/>
      <c r="J128" s="72">
        <v>0</v>
      </c>
      <c r="K128" s="73"/>
      <c r="L128" s="74"/>
      <c r="M128" s="71"/>
      <c r="N128" s="72"/>
      <c r="O128" s="71"/>
      <c r="P128" s="71"/>
      <c r="Q128" s="71"/>
      <c r="R128" s="72"/>
      <c r="S128" s="71"/>
      <c r="T128" s="74"/>
      <c r="U128" s="71">
        <v>0</v>
      </c>
      <c r="V128" s="72">
        <v>0</v>
      </c>
      <c r="W128" s="73"/>
      <c r="X128" s="74"/>
      <c r="Y128" s="74"/>
      <c r="Z128" s="71">
        <v>0</v>
      </c>
      <c r="AA128" s="72"/>
      <c r="AB128" s="73">
        <v>0</v>
      </c>
      <c r="AC128" s="80"/>
      <c r="AD128" s="71"/>
      <c r="AE128" s="77"/>
      <c r="AF128" s="77"/>
    </row>
    <row r="129" spans="1:32" ht="15.6" outlineLevel="2" x14ac:dyDescent="0.3">
      <c r="A129" s="2">
        <f t="shared" si="52"/>
        <v>18</v>
      </c>
      <c r="B129" s="40" t="s">
        <v>121</v>
      </c>
      <c r="C129" s="151">
        <f t="shared" si="47"/>
        <v>0</v>
      </c>
      <c r="D129" s="81">
        <f t="shared" si="51"/>
        <v>1</v>
      </c>
      <c r="E129" s="40"/>
      <c r="F129" s="135">
        <f t="shared" si="48"/>
        <v>0</v>
      </c>
      <c r="G129" s="86"/>
      <c r="H129" s="86"/>
      <c r="I129" s="71">
        <v>1</v>
      </c>
      <c r="J129" s="72">
        <v>387.6</v>
      </c>
      <c r="K129" s="73"/>
      <c r="L129" s="74"/>
      <c r="M129" s="71"/>
      <c r="N129" s="72"/>
      <c r="O129" s="71"/>
      <c r="P129" s="71"/>
      <c r="Q129" s="71"/>
      <c r="R129" s="72"/>
      <c r="S129" s="71"/>
      <c r="T129" s="74"/>
      <c r="U129" s="71">
        <v>5</v>
      </c>
      <c r="V129" s="72">
        <v>115</v>
      </c>
      <c r="W129" s="73"/>
      <c r="X129" s="74"/>
      <c r="Y129" s="74"/>
      <c r="Z129" s="71">
        <v>2</v>
      </c>
      <c r="AA129" s="72">
        <v>73.3</v>
      </c>
      <c r="AB129" s="73">
        <v>0</v>
      </c>
      <c r="AC129" s="80">
        <v>0</v>
      </c>
      <c r="AD129" s="71"/>
      <c r="AE129" s="77"/>
      <c r="AF129" s="77"/>
    </row>
    <row r="130" spans="1:32" ht="15.6" outlineLevel="2" x14ac:dyDescent="0.3">
      <c r="A130" s="2">
        <f t="shared" si="52"/>
        <v>19</v>
      </c>
      <c r="B130" s="40" t="s">
        <v>122</v>
      </c>
      <c r="C130" s="151">
        <f t="shared" si="47"/>
        <v>0</v>
      </c>
      <c r="D130" s="81">
        <f t="shared" si="51"/>
        <v>0</v>
      </c>
      <c r="E130" s="40"/>
      <c r="F130" s="135">
        <f t="shared" si="48"/>
        <v>0</v>
      </c>
      <c r="G130" s="86"/>
      <c r="H130" s="86"/>
      <c r="I130" s="71"/>
      <c r="J130" s="72">
        <v>0</v>
      </c>
      <c r="K130" s="73"/>
      <c r="L130" s="74"/>
      <c r="M130" s="71"/>
      <c r="N130" s="72"/>
      <c r="O130" s="71"/>
      <c r="P130" s="71"/>
      <c r="Q130" s="71"/>
      <c r="R130" s="72"/>
      <c r="S130" s="71"/>
      <c r="T130" s="74"/>
      <c r="U130" s="71">
        <v>2</v>
      </c>
      <c r="V130" s="72">
        <v>46</v>
      </c>
      <c r="W130" s="73"/>
      <c r="X130" s="74"/>
      <c r="Y130" s="74"/>
      <c r="Z130" s="71">
        <v>4</v>
      </c>
      <c r="AA130" s="72">
        <v>146.6</v>
      </c>
      <c r="AB130" s="73">
        <v>0</v>
      </c>
      <c r="AC130" s="80">
        <v>0</v>
      </c>
      <c r="AD130" s="71"/>
      <c r="AE130" s="77"/>
      <c r="AF130" s="77"/>
    </row>
    <row r="131" spans="1:32" ht="15.6" outlineLevel="2" x14ac:dyDescent="0.3">
      <c r="A131" s="2">
        <f t="shared" si="52"/>
        <v>20</v>
      </c>
      <c r="B131" s="40" t="s">
        <v>123</v>
      </c>
      <c r="C131" s="151">
        <f t="shared" si="47"/>
        <v>0</v>
      </c>
      <c r="D131" s="81">
        <f t="shared" si="51"/>
        <v>1</v>
      </c>
      <c r="E131" s="40"/>
      <c r="F131" s="135">
        <f t="shared" si="48"/>
        <v>0</v>
      </c>
      <c r="G131" s="86"/>
      <c r="H131" s="86"/>
      <c r="I131" s="71">
        <v>1</v>
      </c>
      <c r="J131" s="72">
        <v>387.6</v>
      </c>
      <c r="K131" s="73"/>
      <c r="L131" s="74"/>
      <c r="M131" s="71"/>
      <c r="N131" s="72"/>
      <c r="O131" s="71"/>
      <c r="P131" s="71"/>
      <c r="Q131" s="71"/>
      <c r="R131" s="72"/>
      <c r="S131" s="71"/>
      <c r="T131" s="74"/>
      <c r="U131" s="71">
        <v>1</v>
      </c>
      <c r="V131" s="72">
        <v>23</v>
      </c>
      <c r="W131" s="73"/>
      <c r="X131" s="74"/>
      <c r="Y131" s="74"/>
      <c r="Z131" s="71">
        <v>1</v>
      </c>
      <c r="AA131" s="72">
        <v>36.6</v>
      </c>
      <c r="AB131" s="73">
        <v>0</v>
      </c>
      <c r="AC131" s="80">
        <v>0</v>
      </c>
      <c r="AD131" s="71"/>
      <c r="AE131" s="77"/>
      <c r="AF131" s="77"/>
    </row>
    <row r="132" spans="1:32" ht="15.6" outlineLevel="2" x14ac:dyDescent="0.3">
      <c r="A132" s="2">
        <f t="shared" si="52"/>
        <v>21</v>
      </c>
      <c r="B132" s="40" t="s">
        <v>124</v>
      </c>
      <c r="C132" s="151">
        <f t="shared" si="47"/>
        <v>0</v>
      </c>
      <c r="D132" s="81">
        <f t="shared" si="51"/>
        <v>1</v>
      </c>
      <c r="E132" s="40"/>
      <c r="F132" s="135">
        <f t="shared" si="48"/>
        <v>0</v>
      </c>
      <c r="G132" s="86"/>
      <c r="H132" s="86"/>
      <c r="I132" s="71">
        <v>1</v>
      </c>
      <c r="J132" s="72">
        <v>387.6</v>
      </c>
      <c r="K132" s="73"/>
      <c r="L132" s="74"/>
      <c r="M132" s="71"/>
      <c r="N132" s="72"/>
      <c r="O132" s="71"/>
      <c r="P132" s="71"/>
      <c r="Q132" s="71"/>
      <c r="R132" s="72"/>
      <c r="S132" s="71"/>
      <c r="T132" s="74"/>
      <c r="U132" s="71">
        <v>5</v>
      </c>
      <c r="V132" s="72">
        <v>115</v>
      </c>
      <c r="W132" s="73"/>
      <c r="X132" s="74"/>
      <c r="Y132" s="74"/>
      <c r="Z132" s="71">
        <v>0</v>
      </c>
      <c r="AA132" s="72"/>
      <c r="AB132" s="73">
        <v>0</v>
      </c>
      <c r="AC132" s="80"/>
      <c r="AD132" s="71"/>
      <c r="AE132" s="77"/>
      <c r="AF132" s="77"/>
    </row>
    <row r="133" spans="1:32" ht="15.6" outlineLevel="2" x14ac:dyDescent="0.3">
      <c r="A133" s="2">
        <f t="shared" si="52"/>
        <v>22</v>
      </c>
      <c r="B133" s="40" t="s">
        <v>125</v>
      </c>
      <c r="C133" s="151">
        <f t="shared" si="47"/>
        <v>0</v>
      </c>
      <c r="D133" s="81">
        <f t="shared" si="51"/>
        <v>0</v>
      </c>
      <c r="E133" s="40"/>
      <c r="F133" s="135">
        <f t="shared" si="48"/>
        <v>0</v>
      </c>
      <c r="G133" s="86"/>
      <c r="H133" s="86"/>
      <c r="I133" s="71"/>
      <c r="J133" s="72">
        <v>0</v>
      </c>
      <c r="K133" s="73"/>
      <c r="L133" s="74"/>
      <c r="M133" s="71"/>
      <c r="N133" s="72"/>
      <c r="O133" s="71"/>
      <c r="P133" s="71"/>
      <c r="Q133" s="71"/>
      <c r="R133" s="72"/>
      <c r="S133" s="71"/>
      <c r="T133" s="74"/>
      <c r="U133" s="71">
        <v>6</v>
      </c>
      <c r="V133" s="72">
        <v>138</v>
      </c>
      <c r="W133" s="73"/>
      <c r="X133" s="74"/>
      <c r="Y133" s="74"/>
      <c r="Z133" s="71">
        <v>3</v>
      </c>
      <c r="AA133" s="72">
        <v>109.9</v>
      </c>
      <c r="AB133" s="73">
        <v>0</v>
      </c>
      <c r="AC133" s="80">
        <v>0</v>
      </c>
      <c r="AD133" s="71"/>
      <c r="AE133" s="77"/>
      <c r="AF133" s="77"/>
    </row>
    <row r="134" spans="1:32" ht="15.6" outlineLevel="2" x14ac:dyDescent="0.3">
      <c r="A134" s="2">
        <f t="shared" si="52"/>
        <v>23</v>
      </c>
      <c r="B134" s="40" t="s">
        <v>126</v>
      </c>
      <c r="C134" s="151">
        <f t="shared" si="47"/>
        <v>0</v>
      </c>
      <c r="D134" s="81">
        <f t="shared" si="51"/>
        <v>1</v>
      </c>
      <c r="E134" s="40"/>
      <c r="F134" s="135">
        <f t="shared" si="48"/>
        <v>0</v>
      </c>
      <c r="G134" s="86"/>
      <c r="H134" s="86"/>
      <c r="I134" s="71">
        <v>1</v>
      </c>
      <c r="J134" s="72">
        <v>387.6</v>
      </c>
      <c r="K134" s="73"/>
      <c r="L134" s="74"/>
      <c r="M134" s="71"/>
      <c r="N134" s="72"/>
      <c r="O134" s="71"/>
      <c r="P134" s="71"/>
      <c r="Q134" s="71"/>
      <c r="R134" s="72"/>
      <c r="S134" s="71"/>
      <c r="T134" s="74"/>
      <c r="U134" s="71">
        <v>0</v>
      </c>
      <c r="V134" s="72">
        <v>0</v>
      </c>
      <c r="W134" s="73"/>
      <c r="X134" s="74"/>
      <c r="Y134" s="74"/>
      <c r="Z134" s="71">
        <v>0</v>
      </c>
      <c r="AA134" s="72"/>
      <c r="AB134" s="73">
        <v>0</v>
      </c>
      <c r="AC134" s="80"/>
      <c r="AD134" s="71"/>
      <c r="AE134" s="77"/>
      <c r="AF134" s="77"/>
    </row>
    <row r="135" spans="1:32" ht="15.6" outlineLevel="2" x14ac:dyDescent="0.3">
      <c r="A135" s="2">
        <f t="shared" si="52"/>
        <v>24</v>
      </c>
      <c r="B135" s="40" t="s">
        <v>127</v>
      </c>
      <c r="C135" s="151">
        <f t="shared" si="47"/>
        <v>0</v>
      </c>
      <c r="D135" s="81">
        <f t="shared" si="51"/>
        <v>1</v>
      </c>
      <c r="E135" s="40"/>
      <c r="F135" s="135">
        <f t="shared" si="48"/>
        <v>0</v>
      </c>
      <c r="G135" s="86"/>
      <c r="H135" s="86"/>
      <c r="I135" s="71">
        <v>1</v>
      </c>
      <c r="J135" s="72">
        <v>387.6</v>
      </c>
      <c r="K135" s="73"/>
      <c r="L135" s="74"/>
      <c r="M135" s="71"/>
      <c r="N135" s="72"/>
      <c r="O135" s="71"/>
      <c r="P135" s="71"/>
      <c r="Q135" s="71"/>
      <c r="R135" s="72"/>
      <c r="S135" s="71"/>
      <c r="T135" s="74"/>
      <c r="U135" s="71">
        <v>3</v>
      </c>
      <c r="V135" s="72">
        <v>69</v>
      </c>
      <c r="W135" s="73"/>
      <c r="X135" s="74"/>
      <c r="Y135" s="74"/>
      <c r="Z135" s="71">
        <v>0</v>
      </c>
      <c r="AA135" s="72"/>
      <c r="AB135" s="73">
        <v>0</v>
      </c>
      <c r="AC135" s="80"/>
      <c r="AD135" s="71"/>
      <c r="AE135" s="77"/>
      <c r="AF135" s="77"/>
    </row>
    <row r="136" spans="1:32" ht="15.6" outlineLevel="2" x14ac:dyDescent="0.3">
      <c r="A136" s="2">
        <f t="shared" si="52"/>
        <v>25</v>
      </c>
      <c r="B136" s="40" t="s">
        <v>128</v>
      </c>
      <c r="C136" s="151">
        <f t="shared" si="47"/>
        <v>0</v>
      </c>
      <c r="D136" s="81">
        <f t="shared" si="51"/>
        <v>0</v>
      </c>
      <c r="E136" s="40"/>
      <c r="F136" s="135">
        <f t="shared" si="48"/>
        <v>0</v>
      </c>
      <c r="G136" s="86"/>
      <c r="H136" s="86"/>
      <c r="I136" s="71"/>
      <c r="J136" s="72">
        <v>0</v>
      </c>
      <c r="K136" s="73"/>
      <c r="L136" s="74"/>
      <c r="M136" s="71"/>
      <c r="N136" s="72"/>
      <c r="O136" s="71"/>
      <c r="P136" s="71"/>
      <c r="Q136" s="71"/>
      <c r="R136" s="72"/>
      <c r="S136" s="71"/>
      <c r="T136" s="74"/>
      <c r="U136" s="71">
        <v>5</v>
      </c>
      <c r="V136" s="72">
        <v>115</v>
      </c>
      <c r="W136" s="73"/>
      <c r="X136" s="74"/>
      <c r="Y136" s="74"/>
      <c r="Z136" s="71">
        <v>1</v>
      </c>
      <c r="AA136" s="72">
        <v>36.6</v>
      </c>
      <c r="AB136" s="73">
        <v>0</v>
      </c>
      <c r="AC136" s="80">
        <v>0</v>
      </c>
      <c r="AD136" s="71"/>
      <c r="AE136" s="77"/>
      <c r="AF136" s="77"/>
    </row>
    <row r="137" spans="1:32" ht="15.6" outlineLevel="2" x14ac:dyDescent="0.3">
      <c r="A137" s="2">
        <f t="shared" si="52"/>
        <v>26</v>
      </c>
      <c r="B137" s="40" t="s">
        <v>129</v>
      </c>
      <c r="C137" s="151">
        <f t="shared" si="47"/>
        <v>0</v>
      </c>
      <c r="D137" s="81">
        <f t="shared" si="51"/>
        <v>1</v>
      </c>
      <c r="E137" s="40"/>
      <c r="F137" s="135">
        <f t="shared" si="48"/>
        <v>0</v>
      </c>
      <c r="G137" s="86"/>
      <c r="H137" s="86"/>
      <c r="I137" s="71">
        <v>1</v>
      </c>
      <c r="J137" s="72">
        <v>387.6</v>
      </c>
      <c r="K137" s="73"/>
      <c r="L137" s="74"/>
      <c r="M137" s="71"/>
      <c r="N137" s="72"/>
      <c r="O137" s="71"/>
      <c r="P137" s="71"/>
      <c r="Q137" s="71"/>
      <c r="R137" s="72"/>
      <c r="S137" s="71"/>
      <c r="T137" s="74"/>
      <c r="U137" s="71">
        <v>6</v>
      </c>
      <c r="V137" s="72">
        <v>138</v>
      </c>
      <c r="W137" s="73"/>
      <c r="X137" s="74"/>
      <c r="Y137" s="74"/>
      <c r="Z137" s="71">
        <v>3</v>
      </c>
      <c r="AA137" s="72">
        <v>109.9</v>
      </c>
      <c r="AB137" s="73">
        <v>0</v>
      </c>
      <c r="AC137" s="80">
        <v>0</v>
      </c>
      <c r="AD137" s="71"/>
      <c r="AE137" s="77"/>
      <c r="AF137" s="77"/>
    </row>
    <row r="138" spans="1:32" ht="15.6" outlineLevel="2" x14ac:dyDescent="0.3">
      <c r="A138" s="2">
        <f t="shared" si="52"/>
        <v>27</v>
      </c>
      <c r="B138" s="40" t="s">
        <v>130</v>
      </c>
      <c r="C138" s="151">
        <f t="shared" si="47"/>
        <v>0</v>
      </c>
      <c r="D138" s="81">
        <f t="shared" si="51"/>
        <v>0</v>
      </c>
      <c r="E138" s="40"/>
      <c r="F138" s="135">
        <f t="shared" si="48"/>
        <v>0</v>
      </c>
      <c r="G138" s="86"/>
      <c r="H138" s="86"/>
      <c r="I138" s="71"/>
      <c r="J138" s="72">
        <v>0</v>
      </c>
      <c r="K138" s="73"/>
      <c r="L138" s="74"/>
      <c r="M138" s="71"/>
      <c r="N138" s="72"/>
      <c r="O138" s="71"/>
      <c r="P138" s="71"/>
      <c r="Q138" s="71"/>
      <c r="R138" s="72"/>
      <c r="S138" s="71"/>
      <c r="T138" s="74"/>
      <c r="U138" s="71">
        <v>2</v>
      </c>
      <c r="V138" s="72">
        <v>46</v>
      </c>
      <c r="W138" s="73"/>
      <c r="X138" s="74"/>
      <c r="Y138" s="74"/>
      <c r="Z138" s="71">
        <v>2</v>
      </c>
      <c r="AA138" s="72">
        <v>73.3</v>
      </c>
      <c r="AB138" s="73">
        <v>0</v>
      </c>
      <c r="AC138" s="80">
        <v>0</v>
      </c>
      <c r="AD138" s="71"/>
      <c r="AE138" s="77"/>
      <c r="AF138" s="77"/>
    </row>
    <row r="139" spans="1:32" ht="15.6" outlineLevel="2" x14ac:dyDescent="0.3">
      <c r="A139" s="2">
        <f t="shared" si="52"/>
        <v>28</v>
      </c>
      <c r="B139" s="40" t="s">
        <v>131</v>
      </c>
      <c r="C139" s="151">
        <f t="shared" si="47"/>
        <v>0</v>
      </c>
      <c r="D139" s="81">
        <f t="shared" si="51"/>
        <v>1</v>
      </c>
      <c r="E139" s="40"/>
      <c r="F139" s="135">
        <f t="shared" si="48"/>
        <v>0</v>
      </c>
      <c r="G139" s="86"/>
      <c r="H139" s="86"/>
      <c r="I139" s="71">
        <v>1</v>
      </c>
      <c r="J139" s="72">
        <v>387.6</v>
      </c>
      <c r="K139" s="73"/>
      <c r="L139" s="74"/>
      <c r="M139" s="71"/>
      <c r="N139" s="72"/>
      <c r="O139" s="71"/>
      <c r="P139" s="71"/>
      <c r="Q139" s="71"/>
      <c r="R139" s="72"/>
      <c r="S139" s="71"/>
      <c r="T139" s="74"/>
      <c r="U139" s="71">
        <v>0</v>
      </c>
      <c r="V139" s="72">
        <v>0</v>
      </c>
      <c r="W139" s="73"/>
      <c r="X139" s="74"/>
      <c r="Y139" s="74"/>
      <c r="Z139" s="71">
        <v>0</v>
      </c>
      <c r="AA139" s="72"/>
      <c r="AB139" s="73">
        <v>0</v>
      </c>
      <c r="AC139" s="80"/>
      <c r="AD139" s="71"/>
      <c r="AE139" s="77"/>
      <c r="AF139" s="77"/>
    </row>
    <row r="140" spans="1:32" ht="15.6" outlineLevel="2" x14ac:dyDescent="0.3">
      <c r="A140" s="2">
        <f t="shared" si="52"/>
        <v>29</v>
      </c>
      <c r="B140" s="40" t="s">
        <v>132</v>
      </c>
      <c r="C140" s="151">
        <f t="shared" si="47"/>
        <v>0</v>
      </c>
      <c r="D140" s="81">
        <f t="shared" si="51"/>
        <v>0</v>
      </c>
      <c r="E140" s="40"/>
      <c r="F140" s="135">
        <f t="shared" si="48"/>
        <v>0</v>
      </c>
      <c r="G140" s="86"/>
      <c r="H140" s="86"/>
      <c r="I140" s="71"/>
      <c r="J140" s="72">
        <v>0</v>
      </c>
      <c r="K140" s="73"/>
      <c r="L140" s="74"/>
      <c r="M140" s="71"/>
      <c r="N140" s="72"/>
      <c r="O140" s="71"/>
      <c r="P140" s="71"/>
      <c r="Q140" s="71"/>
      <c r="R140" s="72"/>
      <c r="S140" s="71"/>
      <c r="T140" s="74"/>
      <c r="U140" s="71">
        <v>3</v>
      </c>
      <c r="V140" s="72">
        <v>69</v>
      </c>
      <c r="W140" s="73"/>
      <c r="X140" s="74"/>
      <c r="Y140" s="74"/>
      <c r="Z140" s="71">
        <v>4</v>
      </c>
      <c r="AA140" s="72">
        <v>146.6</v>
      </c>
      <c r="AB140" s="73">
        <v>0</v>
      </c>
      <c r="AC140" s="80">
        <v>0</v>
      </c>
      <c r="AD140" s="71"/>
      <c r="AE140" s="77"/>
      <c r="AF140" s="77"/>
    </row>
    <row r="141" spans="1:32" ht="15" customHeight="1" outlineLevel="1" x14ac:dyDescent="0.3">
      <c r="A141" s="176"/>
      <c r="B141" s="160"/>
      <c r="C141" s="26"/>
      <c r="D141" s="26"/>
      <c r="E141" s="26"/>
      <c r="F141" s="81"/>
      <c r="G141" s="81"/>
      <c r="H141" s="81"/>
      <c r="I141" s="71"/>
      <c r="J141" s="72"/>
      <c r="K141" s="73"/>
      <c r="L141" s="71"/>
      <c r="M141" s="71"/>
      <c r="N141" s="72"/>
      <c r="O141" s="71"/>
      <c r="P141" s="71"/>
      <c r="Q141" s="71"/>
      <c r="R141" s="72"/>
      <c r="S141" s="71"/>
      <c r="T141" s="71"/>
      <c r="U141" s="71"/>
      <c r="V141" s="72"/>
      <c r="W141" s="73"/>
      <c r="X141" s="71"/>
      <c r="Y141" s="71"/>
      <c r="Z141" s="71"/>
      <c r="AA141" s="72"/>
      <c r="AB141" s="73"/>
      <c r="AC141" s="75"/>
      <c r="AD141" s="76"/>
      <c r="AE141" s="77"/>
      <c r="AF141" s="77"/>
    </row>
    <row r="142" spans="1:32" ht="15.75" customHeight="1" outlineLevel="1" x14ac:dyDescent="0.3">
      <c r="A142" s="2"/>
      <c r="B142" s="45" t="s">
        <v>133</v>
      </c>
      <c r="C142" s="28">
        <f t="shared" ref="C142:C159" si="53">F142+W142+AB142</f>
        <v>0</v>
      </c>
      <c r="D142" s="25">
        <f t="shared" ref="D142:D159" si="54">I142+M142+Q142</f>
        <v>11</v>
      </c>
      <c r="E142" s="45"/>
      <c r="F142" s="25">
        <f t="shared" ref="F142:F159" si="55">K142+O142+S142</f>
        <v>0</v>
      </c>
      <c r="G142" s="90"/>
      <c r="H142" s="90"/>
      <c r="I142" s="65">
        <f t="shared" ref="I142:AC142" si="56">SUM(I143:I159)</f>
        <v>11</v>
      </c>
      <c r="J142" s="66">
        <f t="shared" si="56"/>
        <v>4263.5999999999995</v>
      </c>
      <c r="K142" s="68">
        <f t="shared" si="56"/>
        <v>0</v>
      </c>
      <c r="L142" s="67">
        <f t="shared" si="56"/>
        <v>0</v>
      </c>
      <c r="M142" s="65"/>
      <c r="N142" s="66"/>
      <c r="O142" s="65"/>
      <c r="P142" s="67"/>
      <c r="Q142" s="65"/>
      <c r="R142" s="66"/>
      <c r="S142" s="65"/>
      <c r="T142" s="67"/>
      <c r="U142" s="65">
        <f t="shared" si="56"/>
        <v>60</v>
      </c>
      <c r="V142" s="66">
        <f t="shared" si="56"/>
        <v>1380</v>
      </c>
      <c r="W142" s="68">
        <f t="shared" si="56"/>
        <v>0</v>
      </c>
      <c r="X142" s="67">
        <f t="shared" si="56"/>
        <v>0</v>
      </c>
      <c r="Y142" s="67"/>
      <c r="Z142" s="65">
        <f t="shared" si="56"/>
        <v>10</v>
      </c>
      <c r="AA142" s="66">
        <f t="shared" si="56"/>
        <v>366.20000000000005</v>
      </c>
      <c r="AB142" s="68">
        <f t="shared" si="56"/>
        <v>0</v>
      </c>
      <c r="AC142" s="69">
        <f t="shared" si="56"/>
        <v>0</v>
      </c>
      <c r="AD142" s="65"/>
      <c r="AE142" s="77"/>
      <c r="AF142" s="77"/>
    </row>
    <row r="143" spans="1:32" ht="15" customHeight="1" outlineLevel="2" x14ac:dyDescent="0.3">
      <c r="A143" s="2">
        <v>1</v>
      </c>
      <c r="B143" s="40" t="s">
        <v>134</v>
      </c>
      <c r="C143" s="151">
        <f t="shared" si="53"/>
        <v>0</v>
      </c>
      <c r="D143" s="81">
        <f t="shared" si="54"/>
        <v>0</v>
      </c>
      <c r="E143" s="40"/>
      <c r="F143" s="135">
        <f t="shared" si="55"/>
        <v>0</v>
      </c>
      <c r="G143" s="86"/>
      <c r="H143" s="86"/>
      <c r="I143" s="71"/>
      <c r="J143" s="72">
        <f t="shared" ref="J143:J159" si="57">387.6*I143</f>
        <v>0</v>
      </c>
      <c r="K143" s="73"/>
      <c r="L143" s="74"/>
      <c r="M143" s="71"/>
      <c r="N143" s="72"/>
      <c r="O143" s="71"/>
      <c r="P143" s="71"/>
      <c r="Q143" s="71"/>
      <c r="R143" s="72"/>
      <c r="S143" s="71"/>
      <c r="T143" s="71"/>
      <c r="U143" s="71">
        <v>10</v>
      </c>
      <c r="V143" s="72">
        <f>U143*23</f>
        <v>230</v>
      </c>
      <c r="W143" s="73">
        <v>0</v>
      </c>
      <c r="X143" s="74">
        <v>0</v>
      </c>
      <c r="Y143" s="74"/>
      <c r="Z143" s="71">
        <v>1</v>
      </c>
      <c r="AA143" s="72">
        <v>36.6</v>
      </c>
      <c r="AB143" s="73">
        <v>0</v>
      </c>
      <c r="AC143" s="80">
        <v>0</v>
      </c>
      <c r="AD143" s="71"/>
      <c r="AE143" s="77"/>
      <c r="AF143" s="77"/>
    </row>
    <row r="144" spans="1:32" ht="15" customHeight="1" outlineLevel="2" x14ac:dyDescent="0.3">
      <c r="A144" s="2">
        <f>A143+1</f>
        <v>2</v>
      </c>
      <c r="B144" s="40" t="s">
        <v>135</v>
      </c>
      <c r="C144" s="151">
        <f t="shared" si="53"/>
        <v>0</v>
      </c>
      <c r="D144" s="81">
        <f t="shared" si="54"/>
        <v>0</v>
      </c>
      <c r="E144" s="40"/>
      <c r="F144" s="135">
        <f t="shared" si="55"/>
        <v>0</v>
      </c>
      <c r="G144" s="86"/>
      <c r="H144" s="86"/>
      <c r="I144" s="71"/>
      <c r="J144" s="72">
        <f t="shared" si="57"/>
        <v>0</v>
      </c>
      <c r="K144" s="73"/>
      <c r="L144" s="74"/>
      <c r="M144" s="71"/>
      <c r="N144" s="72"/>
      <c r="O144" s="71"/>
      <c r="P144" s="71"/>
      <c r="Q144" s="71"/>
      <c r="R144" s="72"/>
      <c r="S144" s="71"/>
      <c r="T144" s="71"/>
      <c r="U144" s="71">
        <v>12</v>
      </c>
      <c r="V144" s="72">
        <f t="shared" ref="V144:V159" si="58">U144*23</f>
        <v>276</v>
      </c>
      <c r="W144" s="73">
        <v>0</v>
      </c>
      <c r="X144" s="74">
        <v>0</v>
      </c>
      <c r="Y144" s="74"/>
      <c r="Z144" s="71">
        <v>1</v>
      </c>
      <c r="AA144" s="72">
        <v>36.6</v>
      </c>
      <c r="AB144" s="73">
        <v>0</v>
      </c>
      <c r="AC144" s="80">
        <v>0</v>
      </c>
      <c r="AD144" s="71"/>
      <c r="AE144" s="77"/>
      <c r="AF144" s="77"/>
    </row>
    <row r="145" spans="1:32" ht="15" customHeight="1" outlineLevel="2" x14ac:dyDescent="0.3">
      <c r="A145" s="2">
        <f t="shared" ref="A145:A159" si="59">A144+1</f>
        <v>3</v>
      </c>
      <c r="B145" s="40" t="s">
        <v>136</v>
      </c>
      <c r="C145" s="151">
        <f t="shared" si="53"/>
        <v>0</v>
      </c>
      <c r="D145" s="81">
        <f t="shared" si="54"/>
        <v>1</v>
      </c>
      <c r="E145" s="40"/>
      <c r="F145" s="135">
        <f t="shared" si="55"/>
        <v>0</v>
      </c>
      <c r="G145" s="86"/>
      <c r="H145" s="86"/>
      <c r="I145" s="71">
        <v>1</v>
      </c>
      <c r="J145" s="72">
        <f t="shared" si="57"/>
        <v>387.6</v>
      </c>
      <c r="K145" s="73">
        <v>0</v>
      </c>
      <c r="L145" s="74">
        <v>0</v>
      </c>
      <c r="M145" s="71"/>
      <c r="N145" s="72"/>
      <c r="O145" s="71"/>
      <c r="P145" s="71"/>
      <c r="Q145" s="71"/>
      <c r="R145" s="72"/>
      <c r="S145" s="71"/>
      <c r="T145" s="71"/>
      <c r="U145" s="71">
        <v>2</v>
      </c>
      <c r="V145" s="72">
        <f t="shared" si="58"/>
        <v>46</v>
      </c>
      <c r="W145" s="73">
        <v>0</v>
      </c>
      <c r="X145" s="74">
        <v>0</v>
      </c>
      <c r="Y145" s="74"/>
      <c r="Z145" s="71">
        <v>0</v>
      </c>
      <c r="AA145" s="72"/>
      <c r="AB145" s="73"/>
      <c r="AC145" s="80"/>
      <c r="AD145" s="71"/>
      <c r="AE145" s="77"/>
      <c r="AF145" s="77"/>
    </row>
    <row r="146" spans="1:32" ht="15" customHeight="1" outlineLevel="2" x14ac:dyDescent="0.3">
      <c r="A146" s="2">
        <f t="shared" si="59"/>
        <v>4</v>
      </c>
      <c r="B146" s="40" t="s">
        <v>137</v>
      </c>
      <c r="C146" s="151">
        <f t="shared" si="53"/>
        <v>0</v>
      </c>
      <c r="D146" s="81">
        <f t="shared" si="54"/>
        <v>0</v>
      </c>
      <c r="E146" s="40"/>
      <c r="F146" s="135">
        <f t="shared" si="55"/>
        <v>0</v>
      </c>
      <c r="G146" s="86"/>
      <c r="H146" s="86"/>
      <c r="I146" s="71"/>
      <c r="J146" s="72">
        <f t="shared" si="57"/>
        <v>0</v>
      </c>
      <c r="K146" s="73"/>
      <c r="L146" s="74"/>
      <c r="M146" s="71"/>
      <c r="N146" s="72"/>
      <c r="O146" s="71"/>
      <c r="P146" s="71"/>
      <c r="Q146" s="71"/>
      <c r="R146" s="72"/>
      <c r="S146" s="71"/>
      <c r="T146" s="71"/>
      <c r="U146" s="71">
        <v>0</v>
      </c>
      <c r="V146" s="72">
        <f t="shared" si="58"/>
        <v>0</v>
      </c>
      <c r="W146" s="73">
        <v>0</v>
      </c>
      <c r="X146" s="74">
        <v>0</v>
      </c>
      <c r="Y146" s="74"/>
      <c r="Z146" s="71">
        <v>1</v>
      </c>
      <c r="AA146" s="72">
        <v>36.6</v>
      </c>
      <c r="AB146" s="73">
        <v>0</v>
      </c>
      <c r="AC146" s="80">
        <v>0</v>
      </c>
      <c r="AD146" s="71"/>
      <c r="AE146" s="77"/>
      <c r="AF146" s="77"/>
    </row>
    <row r="147" spans="1:32" ht="15" customHeight="1" outlineLevel="2" x14ac:dyDescent="0.3">
      <c r="A147" s="2">
        <f t="shared" si="59"/>
        <v>5</v>
      </c>
      <c r="B147" s="40" t="s">
        <v>138</v>
      </c>
      <c r="C147" s="151">
        <f t="shared" si="53"/>
        <v>0</v>
      </c>
      <c r="D147" s="81">
        <f t="shared" si="54"/>
        <v>1</v>
      </c>
      <c r="E147" s="40"/>
      <c r="F147" s="135">
        <f t="shared" si="55"/>
        <v>0</v>
      </c>
      <c r="G147" s="86"/>
      <c r="H147" s="86"/>
      <c r="I147" s="71">
        <v>1</v>
      </c>
      <c r="J147" s="72">
        <f t="shared" si="57"/>
        <v>387.6</v>
      </c>
      <c r="K147" s="73">
        <v>0</v>
      </c>
      <c r="L147" s="74">
        <v>0</v>
      </c>
      <c r="M147" s="71"/>
      <c r="N147" s="72"/>
      <c r="O147" s="71"/>
      <c r="P147" s="71"/>
      <c r="Q147" s="71"/>
      <c r="R147" s="72"/>
      <c r="S147" s="71"/>
      <c r="T147" s="71"/>
      <c r="U147" s="71">
        <v>2</v>
      </c>
      <c r="V147" s="72">
        <f t="shared" si="58"/>
        <v>46</v>
      </c>
      <c r="W147" s="73">
        <v>0</v>
      </c>
      <c r="X147" s="74">
        <v>0</v>
      </c>
      <c r="Y147" s="74"/>
      <c r="Z147" s="71">
        <v>0</v>
      </c>
      <c r="AA147" s="72"/>
      <c r="AB147" s="73"/>
      <c r="AC147" s="80"/>
      <c r="AD147" s="71"/>
      <c r="AE147" s="77"/>
      <c r="AF147" s="77"/>
    </row>
    <row r="148" spans="1:32" ht="15" customHeight="1" outlineLevel="2" x14ac:dyDescent="0.3">
      <c r="A148" s="2">
        <f t="shared" si="59"/>
        <v>6</v>
      </c>
      <c r="B148" s="40" t="s">
        <v>139</v>
      </c>
      <c r="C148" s="151">
        <f t="shared" si="53"/>
        <v>0</v>
      </c>
      <c r="D148" s="81">
        <f t="shared" si="54"/>
        <v>1</v>
      </c>
      <c r="E148" s="40"/>
      <c r="F148" s="135">
        <f t="shared" si="55"/>
        <v>0</v>
      </c>
      <c r="G148" s="86"/>
      <c r="H148" s="86"/>
      <c r="I148" s="71">
        <v>1</v>
      </c>
      <c r="J148" s="72">
        <f t="shared" si="57"/>
        <v>387.6</v>
      </c>
      <c r="K148" s="73">
        <v>0</v>
      </c>
      <c r="L148" s="74">
        <v>0</v>
      </c>
      <c r="M148" s="71"/>
      <c r="N148" s="72"/>
      <c r="O148" s="71"/>
      <c r="P148" s="71"/>
      <c r="Q148" s="71"/>
      <c r="R148" s="72"/>
      <c r="S148" s="71"/>
      <c r="T148" s="71"/>
      <c r="U148" s="71">
        <v>5</v>
      </c>
      <c r="V148" s="72">
        <f t="shared" si="58"/>
        <v>115</v>
      </c>
      <c r="W148" s="73">
        <v>0</v>
      </c>
      <c r="X148" s="74">
        <v>0</v>
      </c>
      <c r="Y148" s="74"/>
      <c r="Z148" s="71">
        <v>0</v>
      </c>
      <c r="AA148" s="72"/>
      <c r="AB148" s="73"/>
      <c r="AC148" s="80"/>
      <c r="AD148" s="71"/>
      <c r="AE148" s="77"/>
      <c r="AF148" s="77"/>
    </row>
    <row r="149" spans="1:32" ht="15" customHeight="1" outlineLevel="2" x14ac:dyDescent="0.3">
      <c r="A149" s="2">
        <f t="shared" si="59"/>
        <v>7</v>
      </c>
      <c r="B149" s="40" t="s">
        <v>140</v>
      </c>
      <c r="C149" s="151">
        <f t="shared" si="53"/>
        <v>0</v>
      </c>
      <c r="D149" s="81">
        <f t="shared" si="54"/>
        <v>0</v>
      </c>
      <c r="E149" s="40"/>
      <c r="F149" s="135">
        <f t="shared" si="55"/>
        <v>0</v>
      </c>
      <c r="G149" s="86"/>
      <c r="H149" s="86"/>
      <c r="I149" s="71"/>
      <c r="J149" s="72">
        <f t="shared" si="57"/>
        <v>0</v>
      </c>
      <c r="K149" s="73"/>
      <c r="L149" s="74"/>
      <c r="M149" s="71"/>
      <c r="N149" s="72"/>
      <c r="O149" s="71"/>
      <c r="P149" s="71"/>
      <c r="Q149" s="71"/>
      <c r="R149" s="72"/>
      <c r="S149" s="71"/>
      <c r="T149" s="71"/>
      <c r="U149" s="71">
        <v>11</v>
      </c>
      <c r="V149" s="72">
        <f t="shared" si="58"/>
        <v>253</v>
      </c>
      <c r="W149" s="73">
        <v>0</v>
      </c>
      <c r="X149" s="74">
        <v>0</v>
      </c>
      <c r="Y149" s="74"/>
      <c r="Z149" s="71">
        <v>1</v>
      </c>
      <c r="AA149" s="72">
        <v>36.6</v>
      </c>
      <c r="AB149" s="73">
        <v>0</v>
      </c>
      <c r="AC149" s="80">
        <v>0</v>
      </c>
      <c r="AD149" s="71"/>
      <c r="AE149" s="77"/>
      <c r="AF149" s="77"/>
    </row>
    <row r="150" spans="1:32" ht="15" customHeight="1" outlineLevel="2" x14ac:dyDescent="0.3">
      <c r="A150" s="2">
        <f t="shared" si="59"/>
        <v>8</v>
      </c>
      <c r="B150" s="40" t="s">
        <v>141</v>
      </c>
      <c r="C150" s="151">
        <f t="shared" si="53"/>
        <v>0</v>
      </c>
      <c r="D150" s="81">
        <f t="shared" si="54"/>
        <v>0</v>
      </c>
      <c r="E150" s="40"/>
      <c r="F150" s="135">
        <f t="shared" si="55"/>
        <v>0</v>
      </c>
      <c r="G150" s="86"/>
      <c r="H150" s="86"/>
      <c r="I150" s="71"/>
      <c r="J150" s="72">
        <f t="shared" si="57"/>
        <v>0</v>
      </c>
      <c r="K150" s="73"/>
      <c r="L150" s="74"/>
      <c r="M150" s="71"/>
      <c r="N150" s="72"/>
      <c r="O150" s="71"/>
      <c r="P150" s="71"/>
      <c r="Q150" s="71"/>
      <c r="R150" s="72"/>
      <c r="S150" s="71"/>
      <c r="T150" s="71"/>
      <c r="U150" s="71">
        <v>7</v>
      </c>
      <c r="V150" s="72">
        <f t="shared" si="58"/>
        <v>161</v>
      </c>
      <c r="W150" s="73">
        <v>0</v>
      </c>
      <c r="X150" s="74">
        <v>0</v>
      </c>
      <c r="Y150" s="74"/>
      <c r="Z150" s="71">
        <v>4</v>
      </c>
      <c r="AA150" s="72">
        <v>146.6</v>
      </c>
      <c r="AB150" s="73">
        <v>0</v>
      </c>
      <c r="AC150" s="80">
        <v>0</v>
      </c>
      <c r="AD150" s="71"/>
      <c r="AE150" s="77"/>
      <c r="AF150" s="77"/>
    </row>
    <row r="151" spans="1:32" ht="15" customHeight="1" outlineLevel="2" x14ac:dyDescent="0.3">
      <c r="A151" s="2">
        <f t="shared" si="59"/>
        <v>9</v>
      </c>
      <c r="B151" s="40" t="s">
        <v>142</v>
      </c>
      <c r="C151" s="151">
        <f t="shared" si="53"/>
        <v>0</v>
      </c>
      <c r="D151" s="81">
        <f t="shared" si="54"/>
        <v>1</v>
      </c>
      <c r="E151" s="40"/>
      <c r="F151" s="135">
        <f t="shared" si="55"/>
        <v>0</v>
      </c>
      <c r="G151" s="86"/>
      <c r="H151" s="86"/>
      <c r="I151" s="71">
        <v>1</v>
      </c>
      <c r="J151" s="72">
        <f t="shared" si="57"/>
        <v>387.6</v>
      </c>
      <c r="K151" s="73">
        <v>0</v>
      </c>
      <c r="L151" s="74">
        <v>0</v>
      </c>
      <c r="M151" s="71"/>
      <c r="N151" s="72"/>
      <c r="O151" s="71"/>
      <c r="P151" s="71"/>
      <c r="Q151" s="71"/>
      <c r="R151" s="72"/>
      <c r="S151" s="71"/>
      <c r="T151" s="71"/>
      <c r="U151" s="71">
        <v>0</v>
      </c>
      <c r="V151" s="72">
        <f t="shared" si="58"/>
        <v>0</v>
      </c>
      <c r="W151" s="73">
        <v>0</v>
      </c>
      <c r="X151" s="74">
        <v>0</v>
      </c>
      <c r="Y151" s="74"/>
      <c r="Z151" s="71">
        <v>0</v>
      </c>
      <c r="AA151" s="72"/>
      <c r="AB151" s="73"/>
      <c r="AC151" s="80"/>
      <c r="AD151" s="71"/>
      <c r="AE151" s="77"/>
      <c r="AF151" s="77"/>
    </row>
    <row r="152" spans="1:32" ht="15" customHeight="1" outlineLevel="2" x14ac:dyDescent="0.3">
      <c r="A152" s="2">
        <f t="shared" si="59"/>
        <v>10</v>
      </c>
      <c r="B152" s="40" t="s">
        <v>143</v>
      </c>
      <c r="C152" s="151">
        <f t="shared" si="53"/>
        <v>0</v>
      </c>
      <c r="D152" s="81">
        <f t="shared" si="54"/>
        <v>0</v>
      </c>
      <c r="E152" s="40"/>
      <c r="F152" s="135">
        <f t="shared" si="55"/>
        <v>0</v>
      </c>
      <c r="G152" s="86"/>
      <c r="H152" s="86"/>
      <c r="I152" s="71"/>
      <c r="J152" s="72">
        <f t="shared" si="57"/>
        <v>0</v>
      </c>
      <c r="K152" s="73"/>
      <c r="L152" s="74"/>
      <c r="M152" s="71"/>
      <c r="N152" s="72"/>
      <c r="O152" s="71"/>
      <c r="P152" s="71"/>
      <c r="Q152" s="71"/>
      <c r="R152" s="72"/>
      <c r="S152" s="71"/>
      <c r="T152" s="71"/>
      <c r="U152" s="71">
        <v>2</v>
      </c>
      <c r="V152" s="72">
        <f t="shared" si="58"/>
        <v>46</v>
      </c>
      <c r="W152" s="73">
        <v>0</v>
      </c>
      <c r="X152" s="74">
        <v>0</v>
      </c>
      <c r="Y152" s="74"/>
      <c r="Z152" s="71">
        <v>1</v>
      </c>
      <c r="AA152" s="72">
        <v>36.6</v>
      </c>
      <c r="AB152" s="73">
        <v>0</v>
      </c>
      <c r="AC152" s="80">
        <v>0</v>
      </c>
      <c r="AD152" s="71"/>
      <c r="AE152" s="77"/>
      <c r="AF152" s="77"/>
    </row>
    <row r="153" spans="1:32" ht="15" customHeight="1" outlineLevel="2" x14ac:dyDescent="0.3">
      <c r="A153" s="2">
        <f t="shared" si="59"/>
        <v>11</v>
      </c>
      <c r="B153" s="40" t="s">
        <v>144</v>
      </c>
      <c r="C153" s="151">
        <f t="shared" si="53"/>
        <v>0</v>
      </c>
      <c r="D153" s="81">
        <f t="shared" si="54"/>
        <v>1</v>
      </c>
      <c r="E153" s="40"/>
      <c r="F153" s="135">
        <f t="shared" si="55"/>
        <v>0</v>
      </c>
      <c r="G153" s="86"/>
      <c r="H153" s="86"/>
      <c r="I153" s="71">
        <v>1</v>
      </c>
      <c r="J153" s="72">
        <f t="shared" si="57"/>
        <v>387.6</v>
      </c>
      <c r="K153" s="73">
        <v>0</v>
      </c>
      <c r="L153" s="74">
        <v>0</v>
      </c>
      <c r="M153" s="71"/>
      <c r="N153" s="72"/>
      <c r="O153" s="71"/>
      <c r="P153" s="71"/>
      <c r="Q153" s="71"/>
      <c r="R153" s="72"/>
      <c r="S153" s="71"/>
      <c r="T153" s="71"/>
      <c r="U153" s="71">
        <v>0</v>
      </c>
      <c r="V153" s="72">
        <f t="shared" si="58"/>
        <v>0</v>
      </c>
      <c r="W153" s="73">
        <v>0</v>
      </c>
      <c r="X153" s="74">
        <v>0</v>
      </c>
      <c r="Y153" s="74"/>
      <c r="Z153" s="71">
        <v>0</v>
      </c>
      <c r="AA153" s="72"/>
      <c r="AB153" s="73"/>
      <c r="AC153" s="80"/>
      <c r="AD153" s="71"/>
      <c r="AE153" s="77"/>
      <c r="AF153" s="77"/>
    </row>
    <row r="154" spans="1:32" ht="15" customHeight="1" outlineLevel="2" x14ac:dyDescent="0.3">
      <c r="A154" s="2">
        <f t="shared" si="59"/>
        <v>12</v>
      </c>
      <c r="B154" s="40" t="s">
        <v>145</v>
      </c>
      <c r="C154" s="151">
        <f t="shared" si="53"/>
        <v>0</v>
      </c>
      <c r="D154" s="81">
        <f t="shared" si="54"/>
        <v>1</v>
      </c>
      <c r="E154" s="40"/>
      <c r="F154" s="135">
        <f t="shared" si="55"/>
        <v>0</v>
      </c>
      <c r="G154" s="86"/>
      <c r="H154" s="86"/>
      <c r="I154" s="71">
        <v>1</v>
      </c>
      <c r="J154" s="72">
        <f t="shared" si="57"/>
        <v>387.6</v>
      </c>
      <c r="K154" s="73">
        <v>0</v>
      </c>
      <c r="L154" s="74">
        <v>0</v>
      </c>
      <c r="M154" s="71"/>
      <c r="N154" s="72"/>
      <c r="O154" s="71"/>
      <c r="P154" s="71"/>
      <c r="Q154" s="71"/>
      <c r="R154" s="72"/>
      <c r="S154" s="71"/>
      <c r="T154" s="71"/>
      <c r="U154" s="71">
        <v>4</v>
      </c>
      <c r="V154" s="72">
        <f t="shared" si="58"/>
        <v>92</v>
      </c>
      <c r="W154" s="73">
        <v>0</v>
      </c>
      <c r="X154" s="74">
        <v>0</v>
      </c>
      <c r="Y154" s="74"/>
      <c r="Z154" s="71">
        <v>1</v>
      </c>
      <c r="AA154" s="72">
        <v>36.6</v>
      </c>
      <c r="AB154" s="73">
        <v>0</v>
      </c>
      <c r="AC154" s="80">
        <v>0</v>
      </c>
      <c r="AD154" s="71"/>
      <c r="AE154" s="77"/>
      <c r="AF154" s="77"/>
    </row>
    <row r="155" spans="1:32" ht="15" customHeight="1" outlineLevel="2" x14ac:dyDescent="0.3">
      <c r="A155" s="2">
        <f t="shared" si="59"/>
        <v>13</v>
      </c>
      <c r="B155" s="40" t="s">
        <v>146</v>
      </c>
      <c r="C155" s="151">
        <f t="shared" si="53"/>
        <v>0</v>
      </c>
      <c r="D155" s="81">
        <f t="shared" si="54"/>
        <v>1</v>
      </c>
      <c r="E155" s="40"/>
      <c r="F155" s="135">
        <f t="shared" si="55"/>
        <v>0</v>
      </c>
      <c r="G155" s="86"/>
      <c r="H155" s="86"/>
      <c r="I155" s="71">
        <v>1</v>
      </c>
      <c r="J155" s="72">
        <f t="shared" si="57"/>
        <v>387.6</v>
      </c>
      <c r="K155" s="73">
        <v>0</v>
      </c>
      <c r="L155" s="74">
        <v>0</v>
      </c>
      <c r="M155" s="71"/>
      <c r="N155" s="72"/>
      <c r="O155" s="71"/>
      <c r="P155" s="71"/>
      <c r="Q155" s="71"/>
      <c r="R155" s="72"/>
      <c r="S155" s="71"/>
      <c r="T155" s="71"/>
      <c r="U155" s="71">
        <v>1</v>
      </c>
      <c r="V155" s="72">
        <f t="shared" si="58"/>
        <v>23</v>
      </c>
      <c r="W155" s="73">
        <v>0</v>
      </c>
      <c r="X155" s="74">
        <v>0</v>
      </c>
      <c r="Y155" s="74"/>
      <c r="Z155" s="71">
        <v>0</v>
      </c>
      <c r="AA155" s="72"/>
      <c r="AB155" s="73"/>
      <c r="AC155" s="80"/>
      <c r="AD155" s="71"/>
      <c r="AE155" s="77"/>
      <c r="AF155" s="77"/>
    </row>
    <row r="156" spans="1:32" ht="15" customHeight="1" outlineLevel="2" x14ac:dyDescent="0.3">
      <c r="A156" s="2">
        <f t="shared" si="59"/>
        <v>14</v>
      </c>
      <c r="B156" s="40" t="s">
        <v>147</v>
      </c>
      <c r="C156" s="151">
        <f t="shared" si="53"/>
        <v>0</v>
      </c>
      <c r="D156" s="81">
        <f t="shared" si="54"/>
        <v>1</v>
      </c>
      <c r="E156" s="40"/>
      <c r="F156" s="135">
        <f t="shared" si="55"/>
        <v>0</v>
      </c>
      <c r="G156" s="86"/>
      <c r="H156" s="86"/>
      <c r="I156" s="71">
        <v>1</v>
      </c>
      <c r="J156" s="72">
        <f t="shared" si="57"/>
        <v>387.6</v>
      </c>
      <c r="K156" s="73">
        <v>0</v>
      </c>
      <c r="L156" s="74">
        <v>0</v>
      </c>
      <c r="M156" s="71"/>
      <c r="N156" s="72"/>
      <c r="O156" s="71"/>
      <c r="P156" s="71"/>
      <c r="Q156" s="71"/>
      <c r="R156" s="72"/>
      <c r="S156" s="71"/>
      <c r="T156" s="71"/>
      <c r="U156" s="71">
        <v>0</v>
      </c>
      <c r="V156" s="72">
        <f t="shared" si="58"/>
        <v>0</v>
      </c>
      <c r="W156" s="73">
        <v>0</v>
      </c>
      <c r="X156" s="74">
        <v>0</v>
      </c>
      <c r="Y156" s="74"/>
      <c r="Z156" s="71">
        <v>0</v>
      </c>
      <c r="AA156" s="72"/>
      <c r="AB156" s="73"/>
      <c r="AC156" s="80"/>
      <c r="AD156" s="71"/>
      <c r="AE156" s="77"/>
      <c r="AF156" s="77"/>
    </row>
    <row r="157" spans="1:32" ht="15" customHeight="1" outlineLevel="2" x14ac:dyDescent="0.3">
      <c r="A157" s="2">
        <f t="shared" si="59"/>
        <v>15</v>
      </c>
      <c r="B157" s="40" t="s">
        <v>148</v>
      </c>
      <c r="C157" s="151">
        <f t="shared" si="53"/>
        <v>0</v>
      </c>
      <c r="D157" s="81">
        <f t="shared" si="54"/>
        <v>1</v>
      </c>
      <c r="E157" s="40"/>
      <c r="F157" s="135">
        <f t="shared" si="55"/>
        <v>0</v>
      </c>
      <c r="G157" s="86"/>
      <c r="H157" s="86"/>
      <c r="I157" s="71">
        <v>1</v>
      </c>
      <c r="J157" s="72">
        <f t="shared" si="57"/>
        <v>387.6</v>
      </c>
      <c r="K157" s="73">
        <v>0</v>
      </c>
      <c r="L157" s="74">
        <v>0</v>
      </c>
      <c r="M157" s="71"/>
      <c r="N157" s="72"/>
      <c r="O157" s="71"/>
      <c r="P157" s="71"/>
      <c r="Q157" s="71"/>
      <c r="R157" s="72"/>
      <c r="S157" s="71"/>
      <c r="T157" s="71"/>
      <c r="U157" s="71">
        <v>0</v>
      </c>
      <c r="V157" s="72">
        <f t="shared" si="58"/>
        <v>0</v>
      </c>
      <c r="W157" s="73">
        <v>0</v>
      </c>
      <c r="X157" s="74">
        <v>0</v>
      </c>
      <c r="Y157" s="74"/>
      <c r="Z157" s="71">
        <v>0</v>
      </c>
      <c r="AA157" s="72"/>
      <c r="AB157" s="73"/>
      <c r="AC157" s="80"/>
      <c r="AD157" s="71"/>
      <c r="AE157" s="77"/>
      <c r="AF157" s="77"/>
    </row>
    <row r="158" spans="1:32" ht="15" customHeight="1" outlineLevel="2" x14ac:dyDescent="0.3">
      <c r="A158" s="2">
        <f t="shared" si="59"/>
        <v>16</v>
      </c>
      <c r="B158" s="40" t="s">
        <v>149</v>
      </c>
      <c r="C158" s="151">
        <f t="shared" si="53"/>
        <v>0</v>
      </c>
      <c r="D158" s="81">
        <f t="shared" si="54"/>
        <v>1</v>
      </c>
      <c r="E158" s="40"/>
      <c r="F158" s="135">
        <f t="shared" si="55"/>
        <v>0</v>
      </c>
      <c r="G158" s="86"/>
      <c r="H158" s="86"/>
      <c r="I158" s="71">
        <v>1</v>
      </c>
      <c r="J158" s="72">
        <f t="shared" si="57"/>
        <v>387.6</v>
      </c>
      <c r="K158" s="73">
        <v>0</v>
      </c>
      <c r="L158" s="74">
        <v>0</v>
      </c>
      <c r="M158" s="71"/>
      <c r="N158" s="72"/>
      <c r="O158" s="71"/>
      <c r="P158" s="71"/>
      <c r="Q158" s="71"/>
      <c r="R158" s="72"/>
      <c r="S158" s="71"/>
      <c r="T158" s="71"/>
      <c r="U158" s="71">
        <v>4</v>
      </c>
      <c r="V158" s="72">
        <f t="shared" si="58"/>
        <v>92</v>
      </c>
      <c r="W158" s="73">
        <v>0</v>
      </c>
      <c r="X158" s="74">
        <v>0</v>
      </c>
      <c r="Y158" s="74"/>
      <c r="Z158" s="71">
        <v>0</v>
      </c>
      <c r="AA158" s="72"/>
      <c r="AB158" s="73"/>
      <c r="AC158" s="80"/>
      <c r="AD158" s="71"/>
      <c r="AE158" s="77"/>
      <c r="AF158" s="77"/>
    </row>
    <row r="159" spans="1:32" ht="15" customHeight="1" outlineLevel="2" x14ac:dyDescent="0.3">
      <c r="A159" s="2">
        <f t="shared" si="59"/>
        <v>17</v>
      </c>
      <c r="B159" s="40" t="s">
        <v>150</v>
      </c>
      <c r="C159" s="151">
        <f t="shared" si="53"/>
        <v>0</v>
      </c>
      <c r="D159" s="81">
        <f t="shared" si="54"/>
        <v>1</v>
      </c>
      <c r="E159" s="40"/>
      <c r="F159" s="135">
        <f t="shared" si="55"/>
        <v>0</v>
      </c>
      <c r="G159" s="86"/>
      <c r="H159" s="86"/>
      <c r="I159" s="71">
        <v>1</v>
      </c>
      <c r="J159" s="72">
        <f t="shared" si="57"/>
        <v>387.6</v>
      </c>
      <c r="K159" s="73">
        <v>0</v>
      </c>
      <c r="L159" s="74">
        <v>0</v>
      </c>
      <c r="M159" s="71"/>
      <c r="N159" s="72"/>
      <c r="O159" s="71"/>
      <c r="P159" s="71"/>
      <c r="Q159" s="71"/>
      <c r="R159" s="72"/>
      <c r="S159" s="71"/>
      <c r="T159" s="71"/>
      <c r="U159" s="71">
        <v>0</v>
      </c>
      <c r="V159" s="72">
        <f t="shared" si="58"/>
        <v>0</v>
      </c>
      <c r="W159" s="73">
        <v>0</v>
      </c>
      <c r="X159" s="74">
        <v>0</v>
      </c>
      <c r="Y159" s="74"/>
      <c r="Z159" s="71">
        <v>0</v>
      </c>
      <c r="AA159" s="72"/>
      <c r="AB159" s="73"/>
      <c r="AC159" s="80"/>
      <c r="AD159" s="71"/>
      <c r="AE159" s="77"/>
      <c r="AF159" s="77"/>
    </row>
    <row r="160" spans="1:32" ht="15" customHeight="1" outlineLevel="1" x14ac:dyDescent="0.3">
      <c r="A160" s="176"/>
      <c r="B160" s="160"/>
      <c r="C160" s="26"/>
      <c r="D160" s="26"/>
      <c r="E160" s="26"/>
      <c r="F160" s="81"/>
      <c r="G160" s="81"/>
      <c r="H160" s="81"/>
      <c r="I160" s="71"/>
      <c r="J160" s="72"/>
      <c r="K160" s="73"/>
      <c r="L160" s="71"/>
      <c r="M160" s="71"/>
      <c r="N160" s="72"/>
      <c r="O160" s="71"/>
      <c r="P160" s="71"/>
      <c r="Q160" s="71"/>
      <c r="R160" s="72"/>
      <c r="S160" s="71"/>
      <c r="T160" s="71"/>
      <c r="U160" s="71"/>
      <c r="V160" s="72"/>
      <c r="W160" s="73"/>
      <c r="X160" s="71"/>
      <c r="Y160" s="71"/>
      <c r="Z160" s="71"/>
      <c r="AA160" s="72"/>
      <c r="AB160" s="73"/>
      <c r="AC160" s="75"/>
      <c r="AD160" s="76"/>
      <c r="AE160" s="77"/>
      <c r="AF160" s="77"/>
    </row>
    <row r="161" spans="1:32" ht="15.75" customHeight="1" outlineLevel="1" x14ac:dyDescent="0.3">
      <c r="A161" s="2"/>
      <c r="B161" s="46" t="s">
        <v>151</v>
      </c>
      <c r="C161" s="28">
        <f>SUM(C162:C207)</f>
        <v>45</v>
      </c>
      <c r="D161" s="25">
        <f t="shared" ref="D161:D207" si="60">I161+M161+Q161</f>
        <v>23</v>
      </c>
      <c r="E161" s="46"/>
      <c r="F161" s="25">
        <f t="shared" ref="F161:F207" si="61">K161+O161+S161</f>
        <v>16</v>
      </c>
      <c r="G161" s="112"/>
      <c r="H161" s="112"/>
      <c r="I161" s="65">
        <f t="shared" ref="I161:AC161" si="62">SUM(I162:I207)</f>
        <v>23</v>
      </c>
      <c r="J161" s="66">
        <f t="shared" si="62"/>
        <v>8914.8000000000029</v>
      </c>
      <c r="K161" s="68">
        <f t="shared" si="62"/>
        <v>16</v>
      </c>
      <c r="L161" s="66">
        <f t="shared" si="62"/>
        <v>4169.5999999999995</v>
      </c>
      <c r="M161" s="65"/>
      <c r="N161" s="66"/>
      <c r="O161" s="65"/>
      <c r="P161" s="67"/>
      <c r="Q161" s="65"/>
      <c r="R161" s="66"/>
      <c r="S161" s="65"/>
      <c r="T161" s="67"/>
      <c r="U161" s="65">
        <f t="shared" si="62"/>
        <v>10</v>
      </c>
      <c r="V161" s="66">
        <f t="shared" si="62"/>
        <v>230</v>
      </c>
      <c r="W161" s="68">
        <f t="shared" si="62"/>
        <v>4</v>
      </c>
      <c r="X161" s="67">
        <f t="shared" si="62"/>
        <v>84.8</v>
      </c>
      <c r="Y161" s="67"/>
      <c r="Z161" s="65">
        <f t="shared" si="62"/>
        <v>25</v>
      </c>
      <c r="AA161" s="66">
        <f t="shared" si="62"/>
        <v>915.24000000000012</v>
      </c>
      <c r="AB161" s="68">
        <f t="shared" si="62"/>
        <v>25</v>
      </c>
      <c r="AC161" s="69">
        <f t="shared" si="62"/>
        <v>819.09999999999968</v>
      </c>
      <c r="AD161" s="65"/>
      <c r="AE161" s="77"/>
      <c r="AF161" s="77"/>
    </row>
    <row r="162" spans="1:32" s="11" customFormat="1" ht="15" customHeight="1" outlineLevel="2" x14ac:dyDescent="0.3">
      <c r="A162" s="2">
        <v>1</v>
      </c>
      <c r="B162" s="40" t="s">
        <v>152</v>
      </c>
      <c r="C162" s="151">
        <f t="shared" ref="C162:C207" si="63">F162+W162+AB162</f>
        <v>1</v>
      </c>
      <c r="D162" s="81">
        <f t="shared" si="60"/>
        <v>0</v>
      </c>
      <c r="E162" s="40"/>
      <c r="F162" s="135">
        <f t="shared" si="61"/>
        <v>0</v>
      </c>
      <c r="G162" s="86"/>
      <c r="H162" s="86"/>
      <c r="I162" s="71"/>
      <c r="J162" s="72">
        <f t="shared" ref="J162:J207" si="64">387.6*I162</f>
        <v>0</v>
      </c>
      <c r="K162" s="74"/>
      <c r="L162" s="74"/>
      <c r="M162" s="71"/>
      <c r="N162" s="72"/>
      <c r="O162" s="71"/>
      <c r="P162" s="71"/>
      <c r="Q162" s="71"/>
      <c r="R162" s="72"/>
      <c r="S162" s="71"/>
      <c r="T162" s="71"/>
      <c r="U162" s="71">
        <v>0</v>
      </c>
      <c r="V162" s="72">
        <f>U162*23</f>
        <v>0</v>
      </c>
      <c r="W162" s="74"/>
      <c r="X162" s="74"/>
      <c r="Y162" s="74"/>
      <c r="Z162" s="71">
        <v>1</v>
      </c>
      <c r="AA162" s="72">
        <v>36.6</v>
      </c>
      <c r="AB162" s="73">
        <v>1</v>
      </c>
      <c r="AC162" s="80">
        <v>32.700000000000003</v>
      </c>
      <c r="AD162" s="71"/>
      <c r="AE162" s="77"/>
      <c r="AF162" s="77"/>
    </row>
    <row r="163" spans="1:32" s="11" customFormat="1" ht="15" customHeight="1" outlineLevel="2" x14ac:dyDescent="0.3">
      <c r="A163" s="2">
        <f>A162+1</f>
        <v>2</v>
      </c>
      <c r="B163" s="40" t="s">
        <v>153</v>
      </c>
      <c r="C163" s="151">
        <f t="shared" si="63"/>
        <v>1</v>
      </c>
      <c r="D163" s="81">
        <f t="shared" si="60"/>
        <v>1</v>
      </c>
      <c r="E163" s="40"/>
      <c r="F163" s="135">
        <f t="shared" si="61"/>
        <v>0</v>
      </c>
      <c r="G163" s="86"/>
      <c r="H163" s="86"/>
      <c r="I163" s="71">
        <v>1</v>
      </c>
      <c r="J163" s="72">
        <f t="shared" si="64"/>
        <v>387.6</v>
      </c>
      <c r="K163" s="74"/>
      <c r="L163" s="74"/>
      <c r="M163" s="71"/>
      <c r="N163" s="72"/>
      <c r="O163" s="71"/>
      <c r="P163" s="71"/>
      <c r="Q163" s="71"/>
      <c r="R163" s="72"/>
      <c r="S163" s="71"/>
      <c r="T163" s="71"/>
      <c r="U163" s="71">
        <v>0</v>
      </c>
      <c r="V163" s="72">
        <f t="shared" ref="V163:V207" si="65">U163*23</f>
        <v>0</v>
      </c>
      <c r="W163" s="74"/>
      <c r="X163" s="74"/>
      <c r="Y163" s="74"/>
      <c r="Z163" s="71">
        <v>0</v>
      </c>
      <c r="AA163" s="72"/>
      <c r="AB163" s="73">
        <v>1</v>
      </c>
      <c r="AC163" s="80">
        <v>32.700000000000003</v>
      </c>
      <c r="AD163" s="71"/>
      <c r="AE163" s="77"/>
      <c r="AF163" s="77"/>
    </row>
    <row r="164" spans="1:32" s="11" customFormat="1" ht="15" customHeight="1" outlineLevel="2" x14ac:dyDescent="0.3">
      <c r="A164" s="2">
        <f t="shared" ref="A164:A207" si="66">A163+1</f>
        <v>3</v>
      </c>
      <c r="B164" s="40" t="s">
        <v>154</v>
      </c>
      <c r="C164" s="151">
        <f t="shared" si="63"/>
        <v>2</v>
      </c>
      <c r="D164" s="81">
        <f t="shared" si="60"/>
        <v>0</v>
      </c>
      <c r="E164" s="40"/>
      <c r="F164" s="135">
        <f t="shared" si="61"/>
        <v>0</v>
      </c>
      <c r="G164" s="86"/>
      <c r="H164" s="86"/>
      <c r="I164" s="71"/>
      <c r="J164" s="72">
        <f t="shared" si="64"/>
        <v>0</v>
      </c>
      <c r="K164" s="74"/>
      <c r="L164" s="74"/>
      <c r="M164" s="71"/>
      <c r="N164" s="72"/>
      <c r="O164" s="71"/>
      <c r="P164" s="71"/>
      <c r="Q164" s="71"/>
      <c r="R164" s="72"/>
      <c r="S164" s="71"/>
      <c r="T164" s="71"/>
      <c r="U164" s="71">
        <v>5</v>
      </c>
      <c r="V164" s="72">
        <f t="shared" si="65"/>
        <v>115</v>
      </c>
      <c r="W164" s="73">
        <v>1</v>
      </c>
      <c r="X164" s="74">
        <v>21.2</v>
      </c>
      <c r="Y164" s="74"/>
      <c r="Z164" s="71">
        <v>1</v>
      </c>
      <c r="AA164" s="72">
        <v>36.6</v>
      </c>
      <c r="AB164" s="73">
        <v>1</v>
      </c>
      <c r="AC164" s="80">
        <v>32.700000000000003</v>
      </c>
      <c r="AD164" s="71"/>
      <c r="AE164" s="77"/>
      <c r="AF164" s="77"/>
    </row>
    <row r="165" spans="1:32" s="11" customFormat="1" ht="15" customHeight="1" outlineLevel="2" x14ac:dyDescent="0.3">
      <c r="A165" s="2">
        <f t="shared" si="66"/>
        <v>4</v>
      </c>
      <c r="B165" s="40" t="s">
        <v>155</v>
      </c>
      <c r="C165" s="151">
        <f t="shared" si="63"/>
        <v>1</v>
      </c>
      <c r="D165" s="81">
        <f t="shared" si="60"/>
        <v>0</v>
      </c>
      <c r="E165" s="40"/>
      <c r="F165" s="135">
        <f t="shared" si="61"/>
        <v>0</v>
      </c>
      <c r="G165" s="86"/>
      <c r="H165" s="86"/>
      <c r="I165" s="71"/>
      <c r="J165" s="72">
        <f t="shared" si="64"/>
        <v>0</v>
      </c>
      <c r="K165" s="74"/>
      <c r="L165" s="74"/>
      <c r="M165" s="71"/>
      <c r="N165" s="72"/>
      <c r="O165" s="71"/>
      <c r="P165" s="71"/>
      <c r="Q165" s="71"/>
      <c r="R165" s="72"/>
      <c r="S165" s="71"/>
      <c r="T165" s="71"/>
      <c r="U165" s="71">
        <v>0</v>
      </c>
      <c r="V165" s="72">
        <f t="shared" si="65"/>
        <v>0</v>
      </c>
      <c r="W165" s="74"/>
      <c r="X165" s="74"/>
      <c r="Y165" s="74"/>
      <c r="Z165" s="71">
        <v>1</v>
      </c>
      <c r="AA165" s="72">
        <v>36.6</v>
      </c>
      <c r="AB165" s="73">
        <v>1</v>
      </c>
      <c r="AC165" s="80">
        <v>32.700000000000003</v>
      </c>
      <c r="AD165" s="71"/>
      <c r="AE165" s="77"/>
      <c r="AF165" s="77"/>
    </row>
    <row r="166" spans="1:32" s="11" customFormat="1" ht="15" customHeight="1" outlineLevel="2" x14ac:dyDescent="0.3">
      <c r="A166" s="2">
        <f t="shared" si="66"/>
        <v>5</v>
      </c>
      <c r="B166" s="40" t="s">
        <v>156</v>
      </c>
      <c r="C166" s="151">
        <f t="shared" si="63"/>
        <v>1</v>
      </c>
      <c r="D166" s="81">
        <f t="shared" si="60"/>
        <v>1</v>
      </c>
      <c r="E166" s="40"/>
      <c r="F166" s="135">
        <f t="shared" si="61"/>
        <v>0</v>
      </c>
      <c r="G166" s="86"/>
      <c r="H166" s="86"/>
      <c r="I166" s="71">
        <v>1</v>
      </c>
      <c r="J166" s="72">
        <f t="shared" si="64"/>
        <v>387.6</v>
      </c>
      <c r="K166" s="74"/>
      <c r="L166" s="74"/>
      <c r="M166" s="71"/>
      <c r="N166" s="72"/>
      <c r="O166" s="71"/>
      <c r="P166" s="71"/>
      <c r="Q166" s="71"/>
      <c r="R166" s="72"/>
      <c r="S166" s="71"/>
      <c r="T166" s="71"/>
      <c r="U166" s="71">
        <v>0</v>
      </c>
      <c r="V166" s="72">
        <f t="shared" si="65"/>
        <v>0</v>
      </c>
      <c r="W166" s="74"/>
      <c r="X166" s="74"/>
      <c r="Y166" s="74"/>
      <c r="Z166" s="71">
        <v>1</v>
      </c>
      <c r="AA166" s="72">
        <v>36.6</v>
      </c>
      <c r="AB166" s="73">
        <v>1</v>
      </c>
      <c r="AC166" s="80">
        <v>32.700000000000003</v>
      </c>
      <c r="AD166" s="71"/>
      <c r="AE166" s="77"/>
      <c r="AF166" s="77"/>
    </row>
    <row r="167" spans="1:32" s="11" customFormat="1" ht="15" customHeight="1" outlineLevel="2" x14ac:dyDescent="0.3">
      <c r="A167" s="2">
        <f t="shared" si="66"/>
        <v>6</v>
      </c>
      <c r="B167" s="40" t="s">
        <v>157</v>
      </c>
      <c r="C167" s="151">
        <f t="shared" si="63"/>
        <v>1</v>
      </c>
      <c r="D167" s="81">
        <f t="shared" si="60"/>
        <v>0</v>
      </c>
      <c r="E167" s="40"/>
      <c r="F167" s="135">
        <f t="shared" si="61"/>
        <v>0</v>
      </c>
      <c r="G167" s="86"/>
      <c r="H167" s="86"/>
      <c r="I167" s="71"/>
      <c r="J167" s="72">
        <f t="shared" si="64"/>
        <v>0</v>
      </c>
      <c r="K167" s="74"/>
      <c r="L167" s="74"/>
      <c r="M167" s="71"/>
      <c r="N167" s="72"/>
      <c r="O167" s="71"/>
      <c r="P167" s="71"/>
      <c r="Q167" s="71"/>
      <c r="R167" s="72"/>
      <c r="S167" s="71"/>
      <c r="T167" s="71"/>
      <c r="U167" s="71">
        <v>0</v>
      </c>
      <c r="V167" s="72">
        <f t="shared" si="65"/>
        <v>0</v>
      </c>
      <c r="W167" s="74"/>
      <c r="X167" s="74"/>
      <c r="Y167" s="74"/>
      <c r="Z167" s="71">
        <v>0</v>
      </c>
      <c r="AA167" s="72"/>
      <c r="AB167" s="73">
        <v>1</v>
      </c>
      <c r="AC167" s="80">
        <v>32.700000000000003</v>
      </c>
      <c r="AD167" s="71"/>
      <c r="AE167" s="77"/>
      <c r="AF167" s="77"/>
    </row>
    <row r="168" spans="1:32" s="11" customFormat="1" ht="15" customHeight="1" outlineLevel="2" x14ac:dyDescent="0.3">
      <c r="A168" s="2">
        <f t="shared" si="66"/>
        <v>7</v>
      </c>
      <c r="B168" s="40" t="s">
        <v>158</v>
      </c>
      <c r="C168" s="151">
        <f t="shared" si="63"/>
        <v>2</v>
      </c>
      <c r="D168" s="81">
        <f t="shared" si="60"/>
        <v>0</v>
      </c>
      <c r="E168" s="40"/>
      <c r="F168" s="135">
        <f t="shared" si="61"/>
        <v>0</v>
      </c>
      <c r="G168" s="86"/>
      <c r="H168" s="86"/>
      <c r="I168" s="71"/>
      <c r="J168" s="72">
        <f t="shared" si="64"/>
        <v>0</v>
      </c>
      <c r="K168" s="74"/>
      <c r="L168" s="74"/>
      <c r="M168" s="71"/>
      <c r="N168" s="72"/>
      <c r="O168" s="71"/>
      <c r="P168" s="71"/>
      <c r="Q168" s="71"/>
      <c r="R168" s="72"/>
      <c r="S168" s="71"/>
      <c r="T168" s="71"/>
      <c r="U168" s="71">
        <v>5</v>
      </c>
      <c r="V168" s="72">
        <f t="shared" si="65"/>
        <v>115</v>
      </c>
      <c r="W168" s="73">
        <v>1</v>
      </c>
      <c r="X168" s="74">
        <v>21.2</v>
      </c>
      <c r="Y168" s="74"/>
      <c r="Z168" s="71">
        <v>1</v>
      </c>
      <c r="AA168" s="72">
        <v>36.6</v>
      </c>
      <c r="AB168" s="73">
        <v>1</v>
      </c>
      <c r="AC168" s="80">
        <v>32.700000000000003</v>
      </c>
      <c r="AD168" s="71"/>
      <c r="AE168" s="77"/>
      <c r="AF168" s="77"/>
    </row>
    <row r="169" spans="1:32" s="11" customFormat="1" ht="15" customHeight="1" outlineLevel="2" x14ac:dyDescent="0.3">
      <c r="A169" s="2">
        <f t="shared" si="66"/>
        <v>8</v>
      </c>
      <c r="B169" s="40" t="s">
        <v>159</v>
      </c>
      <c r="C169" s="151">
        <f t="shared" si="63"/>
        <v>2</v>
      </c>
      <c r="D169" s="81">
        <f t="shared" si="60"/>
        <v>1</v>
      </c>
      <c r="E169" s="40"/>
      <c r="F169" s="135">
        <f t="shared" si="61"/>
        <v>1</v>
      </c>
      <c r="G169" s="86"/>
      <c r="H169" s="86"/>
      <c r="I169" s="71">
        <v>1</v>
      </c>
      <c r="J169" s="72">
        <f t="shared" si="64"/>
        <v>387.6</v>
      </c>
      <c r="K169" s="73">
        <v>1</v>
      </c>
      <c r="L169" s="74">
        <v>260.60000000000002</v>
      </c>
      <c r="M169" s="71"/>
      <c r="N169" s="72"/>
      <c r="O169" s="71"/>
      <c r="P169" s="71"/>
      <c r="Q169" s="71"/>
      <c r="R169" s="72"/>
      <c r="S169" s="71"/>
      <c r="T169" s="71"/>
      <c r="U169" s="71">
        <v>0</v>
      </c>
      <c r="V169" s="72">
        <f t="shared" si="65"/>
        <v>0</v>
      </c>
      <c r="W169" s="74"/>
      <c r="X169" s="74"/>
      <c r="Y169" s="74"/>
      <c r="Z169" s="71">
        <v>1</v>
      </c>
      <c r="AA169" s="72">
        <v>36.6</v>
      </c>
      <c r="AB169" s="73">
        <v>1</v>
      </c>
      <c r="AC169" s="80">
        <v>32.700000000000003</v>
      </c>
      <c r="AD169" s="71"/>
      <c r="AE169" s="77"/>
      <c r="AF169" s="77"/>
    </row>
    <row r="170" spans="1:32" s="11" customFormat="1" ht="15" customHeight="1" outlineLevel="2" x14ac:dyDescent="0.3">
      <c r="A170" s="2">
        <f t="shared" si="66"/>
        <v>9</v>
      </c>
      <c r="B170" s="40" t="s">
        <v>160</v>
      </c>
      <c r="C170" s="151">
        <f t="shared" si="63"/>
        <v>1</v>
      </c>
      <c r="D170" s="81">
        <f t="shared" si="60"/>
        <v>0</v>
      </c>
      <c r="E170" s="40"/>
      <c r="F170" s="135">
        <f t="shared" si="61"/>
        <v>0</v>
      </c>
      <c r="G170" s="86"/>
      <c r="H170" s="86"/>
      <c r="I170" s="71"/>
      <c r="J170" s="72">
        <f t="shared" si="64"/>
        <v>0</v>
      </c>
      <c r="K170" s="73"/>
      <c r="L170" s="74"/>
      <c r="M170" s="71"/>
      <c r="N170" s="72"/>
      <c r="O170" s="71"/>
      <c r="P170" s="71"/>
      <c r="Q170" s="71"/>
      <c r="R170" s="72"/>
      <c r="S170" s="71"/>
      <c r="T170" s="71"/>
      <c r="U170" s="71">
        <v>0</v>
      </c>
      <c r="V170" s="72">
        <f t="shared" si="65"/>
        <v>0</v>
      </c>
      <c r="W170" s="74"/>
      <c r="X170" s="74"/>
      <c r="Y170" s="74"/>
      <c r="Z170" s="71">
        <v>1</v>
      </c>
      <c r="AA170" s="72">
        <v>36.6</v>
      </c>
      <c r="AB170" s="73">
        <v>1</v>
      </c>
      <c r="AC170" s="80">
        <v>32.700000000000003</v>
      </c>
      <c r="AD170" s="71"/>
      <c r="AE170" s="77"/>
      <c r="AF170" s="77"/>
    </row>
    <row r="171" spans="1:32" s="11" customFormat="1" ht="15" customHeight="1" outlineLevel="2" x14ac:dyDescent="0.3">
      <c r="A171" s="2">
        <f t="shared" si="66"/>
        <v>10</v>
      </c>
      <c r="B171" s="40" t="s">
        <v>161</v>
      </c>
      <c r="C171" s="151">
        <f t="shared" si="63"/>
        <v>1</v>
      </c>
      <c r="D171" s="81">
        <f t="shared" si="60"/>
        <v>0</v>
      </c>
      <c r="E171" s="40"/>
      <c r="F171" s="135">
        <f t="shared" si="61"/>
        <v>0</v>
      </c>
      <c r="G171" s="86"/>
      <c r="H171" s="86"/>
      <c r="I171" s="71"/>
      <c r="J171" s="72">
        <f t="shared" si="64"/>
        <v>0</v>
      </c>
      <c r="K171" s="73"/>
      <c r="L171" s="74"/>
      <c r="M171" s="71"/>
      <c r="N171" s="72"/>
      <c r="O171" s="71"/>
      <c r="P171" s="71"/>
      <c r="Q171" s="71"/>
      <c r="R171" s="72"/>
      <c r="S171" s="71"/>
      <c r="T171" s="71"/>
      <c r="U171" s="71">
        <v>0</v>
      </c>
      <c r="V171" s="72">
        <f t="shared" si="65"/>
        <v>0</v>
      </c>
      <c r="W171" s="74"/>
      <c r="X171" s="74"/>
      <c r="Y171" s="74"/>
      <c r="Z171" s="71">
        <v>1</v>
      </c>
      <c r="AA171" s="72">
        <v>36.6</v>
      </c>
      <c r="AB171" s="73">
        <v>1</v>
      </c>
      <c r="AC171" s="80">
        <v>32.799999999999997</v>
      </c>
      <c r="AD171" s="71"/>
      <c r="AE171" s="77"/>
      <c r="AF171" s="77"/>
    </row>
    <row r="172" spans="1:32" s="11" customFormat="1" ht="15" customHeight="1" outlineLevel="2" x14ac:dyDescent="0.3">
      <c r="A172" s="2">
        <f t="shared" si="66"/>
        <v>11</v>
      </c>
      <c r="B172" s="40" t="s">
        <v>162</v>
      </c>
      <c r="C172" s="151">
        <f t="shared" si="63"/>
        <v>1</v>
      </c>
      <c r="D172" s="81">
        <f t="shared" si="60"/>
        <v>0</v>
      </c>
      <c r="E172" s="40"/>
      <c r="F172" s="135">
        <f t="shared" si="61"/>
        <v>0</v>
      </c>
      <c r="G172" s="86"/>
      <c r="H172" s="86"/>
      <c r="I172" s="71"/>
      <c r="J172" s="72">
        <f t="shared" si="64"/>
        <v>0</v>
      </c>
      <c r="K172" s="73"/>
      <c r="L172" s="74"/>
      <c r="M172" s="71"/>
      <c r="N172" s="72"/>
      <c r="O172" s="71"/>
      <c r="P172" s="71"/>
      <c r="Q172" s="71"/>
      <c r="R172" s="72"/>
      <c r="S172" s="71"/>
      <c r="T172" s="71"/>
      <c r="U172" s="71">
        <v>0</v>
      </c>
      <c r="V172" s="72">
        <f t="shared" si="65"/>
        <v>0</v>
      </c>
      <c r="W172" s="74"/>
      <c r="X172" s="74"/>
      <c r="Y172" s="74"/>
      <c r="Z172" s="71">
        <v>1</v>
      </c>
      <c r="AA172" s="72">
        <v>36.6</v>
      </c>
      <c r="AB172" s="73">
        <v>1</v>
      </c>
      <c r="AC172" s="80">
        <v>32.799999999999997</v>
      </c>
      <c r="AD172" s="71"/>
      <c r="AE172" s="77"/>
      <c r="AF172" s="77"/>
    </row>
    <row r="173" spans="1:32" s="11" customFormat="1" ht="15" customHeight="1" outlineLevel="2" x14ac:dyDescent="0.3">
      <c r="A173" s="2">
        <f t="shared" si="66"/>
        <v>12</v>
      </c>
      <c r="B173" s="40" t="s">
        <v>163</v>
      </c>
      <c r="C173" s="151">
        <f t="shared" si="63"/>
        <v>1</v>
      </c>
      <c r="D173" s="81">
        <f t="shared" si="60"/>
        <v>0</v>
      </c>
      <c r="E173" s="40"/>
      <c r="F173" s="135">
        <f t="shared" si="61"/>
        <v>0</v>
      </c>
      <c r="G173" s="86"/>
      <c r="H173" s="86"/>
      <c r="I173" s="71"/>
      <c r="J173" s="72">
        <f t="shared" si="64"/>
        <v>0</v>
      </c>
      <c r="K173" s="73"/>
      <c r="L173" s="74"/>
      <c r="M173" s="71"/>
      <c r="N173" s="72"/>
      <c r="O173" s="71"/>
      <c r="P173" s="71"/>
      <c r="Q173" s="71"/>
      <c r="R173" s="72"/>
      <c r="S173" s="71"/>
      <c r="T173" s="71"/>
      <c r="U173" s="71">
        <v>0</v>
      </c>
      <c r="V173" s="72">
        <f t="shared" si="65"/>
        <v>0</v>
      </c>
      <c r="W173" s="74"/>
      <c r="X173" s="74"/>
      <c r="Y173" s="74"/>
      <c r="Z173" s="71">
        <v>1</v>
      </c>
      <c r="AA173" s="72">
        <v>36.6</v>
      </c>
      <c r="AB173" s="73">
        <v>1</v>
      </c>
      <c r="AC173" s="80">
        <v>32.799999999999997</v>
      </c>
      <c r="AD173" s="71"/>
      <c r="AE173" s="77"/>
      <c r="AF173" s="77"/>
    </row>
    <row r="174" spans="1:32" s="11" customFormat="1" ht="15" customHeight="1" outlineLevel="2" x14ac:dyDescent="0.3">
      <c r="A174" s="2">
        <f t="shared" si="66"/>
        <v>13</v>
      </c>
      <c r="B174" s="40" t="s">
        <v>164</v>
      </c>
      <c r="C174" s="151">
        <f t="shared" si="63"/>
        <v>1</v>
      </c>
      <c r="D174" s="81">
        <f t="shared" si="60"/>
        <v>1</v>
      </c>
      <c r="E174" s="40"/>
      <c r="F174" s="135">
        <f t="shared" si="61"/>
        <v>1</v>
      </c>
      <c r="G174" s="86"/>
      <c r="H174" s="86"/>
      <c r="I174" s="71">
        <v>1</v>
      </c>
      <c r="J174" s="72">
        <f t="shared" si="64"/>
        <v>387.6</v>
      </c>
      <c r="K174" s="73">
        <v>1</v>
      </c>
      <c r="L174" s="74">
        <v>260.60000000000002</v>
      </c>
      <c r="M174" s="71"/>
      <c r="N174" s="72"/>
      <c r="O174" s="71"/>
      <c r="P174" s="71"/>
      <c r="Q174" s="71"/>
      <c r="R174" s="72"/>
      <c r="S174" s="71"/>
      <c r="T174" s="71"/>
      <c r="U174" s="71">
        <v>0</v>
      </c>
      <c r="V174" s="72">
        <f t="shared" si="65"/>
        <v>0</v>
      </c>
      <c r="W174" s="74"/>
      <c r="X174" s="74"/>
      <c r="Y174" s="74"/>
      <c r="Z174" s="71">
        <v>0</v>
      </c>
      <c r="AA174" s="72"/>
      <c r="AB174" s="73"/>
      <c r="AC174" s="80"/>
      <c r="AD174" s="71"/>
      <c r="AE174" s="77"/>
      <c r="AF174" s="77"/>
    </row>
    <row r="175" spans="1:32" s="11" customFormat="1" ht="15" customHeight="1" outlineLevel="2" x14ac:dyDescent="0.3">
      <c r="A175" s="2">
        <f t="shared" si="66"/>
        <v>14</v>
      </c>
      <c r="B175" s="40" t="s">
        <v>165</v>
      </c>
      <c r="C175" s="151">
        <f t="shared" si="63"/>
        <v>1</v>
      </c>
      <c r="D175" s="81">
        <f t="shared" si="60"/>
        <v>1</v>
      </c>
      <c r="E175" s="40"/>
      <c r="F175" s="135">
        <f t="shared" si="61"/>
        <v>0</v>
      </c>
      <c r="G175" s="86"/>
      <c r="H175" s="86"/>
      <c r="I175" s="71">
        <v>1</v>
      </c>
      <c r="J175" s="72">
        <f t="shared" si="64"/>
        <v>387.6</v>
      </c>
      <c r="K175" s="73"/>
      <c r="L175" s="74"/>
      <c r="M175" s="71"/>
      <c r="N175" s="72"/>
      <c r="O175" s="71"/>
      <c r="P175" s="71"/>
      <c r="Q175" s="71"/>
      <c r="R175" s="72"/>
      <c r="S175" s="71"/>
      <c r="T175" s="71"/>
      <c r="U175" s="71">
        <v>0</v>
      </c>
      <c r="V175" s="72">
        <f t="shared" si="65"/>
        <v>0</v>
      </c>
      <c r="W175" s="74"/>
      <c r="X175" s="74"/>
      <c r="Y175" s="74"/>
      <c r="Z175" s="71">
        <v>1</v>
      </c>
      <c r="AA175" s="72">
        <v>36.6</v>
      </c>
      <c r="AB175" s="73">
        <v>1</v>
      </c>
      <c r="AC175" s="80">
        <v>32.799999999999997</v>
      </c>
      <c r="AD175" s="71"/>
      <c r="AE175" s="77"/>
      <c r="AF175" s="77"/>
    </row>
    <row r="176" spans="1:32" s="11" customFormat="1" ht="15" customHeight="1" outlineLevel="2" x14ac:dyDescent="0.3">
      <c r="A176" s="2">
        <f t="shared" si="66"/>
        <v>15</v>
      </c>
      <c r="B176" s="40" t="s">
        <v>166</v>
      </c>
      <c r="C176" s="151">
        <f t="shared" si="63"/>
        <v>1</v>
      </c>
      <c r="D176" s="81">
        <f t="shared" si="60"/>
        <v>1</v>
      </c>
      <c r="E176" s="40"/>
      <c r="F176" s="135">
        <f t="shared" si="61"/>
        <v>0</v>
      </c>
      <c r="G176" s="86"/>
      <c r="H176" s="86"/>
      <c r="I176" s="71">
        <v>1</v>
      </c>
      <c r="J176" s="72">
        <f t="shared" si="64"/>
        <v>387.6</v>
      </c>
      <c r="K176" s="73"/>
      <c r="L176" s="74"/>
      <c r="M176" s="71"/>
      <c r="N176" s="72"/>
      <c r="O176" s="71"/>
      <c r="P176" s="71"/>
      <c r="Q176" s="71"/>
      <c r="R176" s="72"/>
      <c r="S176" s="71"/>
      <c r="T176" s="71"/>
      <c r="U176" s="71">
        <v>0</v>
      </c>
      <c r="V176" s="72">
        <f t="shared" si="65"/>
        <v>0</v>
      </c>
      <c r="W176" s="74"/>
      <c r="X176" s="74"/>
      <c r="Y176" s="74"/>
      <c r="Z176" s="71">
        <v>1</v>
      </c>
      <c r="AA176" s="72">
        <v>36.6</v>
      </c>
      <c r="AB176" s="73">
        <v>1</v>
      </c>
      <c r="AC176" s="80">
        <v>32.799999999999997</v>
      </c>
      <c r="AD176" s="71"/>
      <c r="AE176" s="77"/>
      <c r="AF176" s="77"/>
    </row>
    <row r="177" spans="1:32" s="11" customFormat="1" ht="15" customHeight="1" outlineLevel="2" x14ac:dyDescent="0.3">
      <c r="A177" s="2">
        <f t="shared" si="66"/>
        <v>16</v>
      </c>
      <c r="B177" s="40" t="s">
        <v>167</v>
      </c>
      <c r="C177" s="151">
        <f t="shared" si="63"/>
        <v>1</v>
      </c>
      <c r="D177" s="81">
        <f t="shared" si="60"/>
        <v>1</v>
      </c>
      <c r="E177" s="40"/>
      <c r="F177" s="135">
        <f t="shared" si="61"/>
        <v>1</v>
      </c>
      <c r="G177" s="86"/>
      <c r="H177" s="86"/>
      <c r="I177" s="71">
        <v>1</v>
      </c>
      <c r="J177" s="72">
        <f t="shared" si="64"/>
        <v>387.6</v>
      </c>
      <c r="K177" s="73">
        <v>1</v>
      </c>
      <c r="L177" s="74">
        <v>260.60000000000002</v>
      </c>
      <c r="M177" s="71"/>
      <c r="N177" s="72"/>
      <c r="O177" s="71"/>
      <c r="P177" s="71"/>
      <c r="Q177" s="71"/>
      <c r="R177" s="72"/>
      <c r="S177" s="71"/>
      <c r="T177" s="71"/>
      <c r="U177" s="71">
        <v>0</v>
      </c>
      <c r="V177" s="72">
        <f t="shared" si="65"/>
        <v>0</v>
      </c>
      <c r="W177" s="74"/>
      <c r="X177" s="74"/>
      <c r="Y177" s="74"/>
      <c r="Z177" s="71">
        <v>0</v>
      </c>
      <c r="AA177" s="72"/>
      <c r="AB177" s="73"/>
      <c r="AC177" s="80"/>
      <c r="AD177" s="71"/>
      <c r="AE177" s="77"/>
      <c r="AF177" s="77"/>
    </row>
    <row r="178" spans="1:32" s="11" customFormat="1" ht="15" customHeight="1" outlineLevel="2" x14ac:dyDescent="0.3">
      <c r="A178" s="2">
        <f t="shared" si="66"/>
        <v>17</v>
      </c>
      <c r="B178" s="40" t="s">
        <v>168</v>
      </c>
      <c r="C178" s="151">
        <f t="shared" si="63"/>
        <v>2</v>
      </c>
      <c r="D178" s="81">
        <f t="shared" si="60"/>
        <v>1</v>
      </c>
      <c r="E178" s="40"/>
      <c r="F178" s="135">
        <f t="shared" si="61"/>
        <v>1</v>
      </c>
      <c r="G178" s="86"/>
      <c r="H178" s="86"/>
      <c r="I178" s="71">
        <v>1</v>
      </c>
      <c r="J178" s="72">
        <f t="shared" si="64"/>
        <v>387.6</v>
      </c>
      <c r="K178" s="73">
        <v>1</v>
      </c>
      <c r="L178" s="74">
        <v>260.60000000000002</v>
      </c>
      <c r="M178" s="71"/>
      <c r="N178" s="72"/>
      <c r="O178" s="71"/>
      <c r="P178" s="71"/>
      <c r="Q178" s="71"/>
      <c r="R178" s="72"/>
      <c r="S178" s="71"/>
      <c r="T178" s="71"/>
      <c r="U178" s="71">
        <v>0</v>
      </c>
      <c r="V178" s="72">
        <f t="shared" si="65"/>
        <v>0</v>
      </c>
      <c r="W178" s="74"/>
      <c r="X178" s="74"/>
      <c r="Y178" s="74"/>
      <c r="Z178" s="71">
        <v>1</v>
      </c>
      <c r="AA178" s="72">
        <v>36.6</v>
      </c>
      <c r="AB178" s="73">
        <v>1</v>
      </c>
      <c r="AC178" s="80">
        <v>32.799999999999997</v>
      </c>
      <c r="AD178" s="71"/>
      <c r="AE178" s="77"/>
      <c r="AF178" s="77"/>
    </row>
    <row r="179" spans="1:32" s="11" customFormat="1" ht="15" customHeight="1" outlineLevel="2" x14ac:dyDescent="0.3">
      <c r="A179" s="2">
        <f t="shared" si="66"/>
        <v>18</v>
      </c>
      <c r="B179" s="40" t="s">
        <v>169</v>
      </c>
      <c r="C179" s="151">
        <f t="shared" si="63"/>
        <v>1</v>
      </c>
      <c r="D179" s="81">
        <f t="shared" si="60"/>
        <v>1</v>
      </c>
      <c r="E179" s="40"/>
      <c r="F179" s="135">
        <f t="shared" si="61"/>
        <v>1</v>
      </c>
      <c r="G179" s="86"/>
      <c r="H179" s="86"/>
      <c r="I179" s="71">
        <v>1</v>
      </c>
      <c r="J179" s="72">
        <f t="shared" si="64"/>
        <v>387.6</v>
      </c>
      <c r="K179" s="73">
        <v>1</v>
      </c>
      <c r="L179" s="74">
        <v>260.60000000000002</v>
      </c>
      <c r="M179" s="71"/>
      <c r="N179" s="72"/>
      <c r="O179" s="71"/>
      <c r="P179" s="71"/>
      <c r="Q179" s="71"/>
      <c r="R179" s="72"/>
      <c r="S179" s="71"/>
      <c r="T179" s="71"/>
      <c r="U179" s="71">
        <v>0</v>
      </c>
      <c r="V179" s="72">
        <f t="shared" si="65"/>
        <v>0</v>
      </c>
      <c r="W179" s="74"/>
      <c r="X179" s="74"/>
      <c r="Y179" s="74"/>
      <c r="Z179" s="71">
        <v>0</v>
      </c>
      <c r="AA179" s="72"/>
      <c r="AB179" s="73"/>
      <c r="AC179" s="80"/>
      <c r="AD179" s="71"/>
      <c r="AE179" s="77"/>
      <c r="AF179" s="77"/>
    </row>
    <row r="180" spans="1:32" s="11" customFormat="1" ht="15" customHeight="1" outlineLevel="2" x14ac:dyDescent="0.3">
      <c r="A180" s="2">
        <f t="shared" si="66"/>
        <v>19</v>
      </c>
      <c r="B180" s="40" t="s">
        <v>170</v>
      </c>
      <c r="C180" s="151">
        <f t="shared" si="63"/>
        <v>1</v>
      </c>
      <c r="D180" s="81">
        <f t="shared" si="60"/>
        <v>1</v>
      </c>
      <c r="E180" s="40"/>
      <c r="F180" s="135">
        <f t="shared" si="61"/>
        <v>0</v>
      </c>
      <c r="G180" s="86"/>
      <c r="H180" s="86"/>
      <c r="I180" s="71">
        <v>1</v>
      </c>
      <c r="J180" s="72">
        <f t="shared" si="64"/>
        <v>387.6</v>
      </c>
      <c r="K180" s="73"/>
      <c r="L180" s="74"/>
      <c r="M180" s="71"/>
      <c r="N180" s="72"/>
      <c r="O180" s="71"/>
      <c r="P180" s="71"/>
      <c r="Q180" s="71"/>
      <c r="R180" s="72"/>
      <c r="S180" s="71"/>
      <c r="T180" s="71"/>
      <c r="U180" s="71">
        <v>0</v>
      </c>
      <c r="V180" s="72">
        <f t="shared" si="65"/>
        <v>0</v>
      </c>
      <c r="W180" s="74"/>
      <c r="X180" s="74"/>
      <c r="Y180" s="74"/>
      <c r="Z180" s="71">
        <v>1</v>
      </c>
      <c r="AA180" s="72">
        <v>36.6</v>
      </c>
      <c r="AB180" s="73">
        <v>1</v>
      </c>
      <c r="AC180" s="80">
        <v>32.799999999999997</v>
      </c>
      <c r="AD180" s="71"/>
      <c r="AE180" s="77"/>
      <c r="AF180" s="77"/>
    </row>
    <row r="181" spans="1:32" s="11" customFormat="1" ht="15" customHeight="1" outlineLevel="2" x14ac:dyDescent="0.3">
      <c r="A181" s="2">
        <f t="shared" si="66"/>
        <v>20</v>
      </c>
      <c r="B181" s="40" t="s">
        <v>171</v>
      </c>
      <c r="C181" s="151">
        <f t="shared" si="63"/>
        <v>2</v>
      </c>
      <c r="D181" s="81">
        <f t="shared" si="60"/>
        <v>1</v>
      </c>
      <c r="E181" s="40"/>
      <c r="F181" s="135">
        <f t="shared" si="61"/>
        <v>1</v>
      </c>
      <c r="G181" s="86"/>
      <c r="H181" s="86"/>
      <c r="I181" s="71">
        <v>1</v>
      </c>
      <c r="J181" s="72">
        <f t="shared" si="64"/>
        <v>387.6</v>
      </c>
      <c r="K181" s="73">
        <v>1</v>
      </c>
      <c r="L181" s="74">
        <v>260.60000000000002</v>
      </c>
      <c r="M181" s="71"/>
      <c r="N181" s="72"/>
      <c r="O181" s="71"/>
      <c r="P181" s="71"/>
      <c r="Q181" s="71"/>
      <c r="R181" s="72"/>
      <c r="S181" s="71"/>
      <c r="T181" s="71"/>
      <c r="U181" s="71">
        <v>0</v>
      </c>
      <c r="V181" s="72">
        <f t="shared" si="65"/>
        <v>0</v>
      </c>
      <c r="W181" s="74"/>
      <c r="X181" s="74"/>
      <c r="Y181" s="74"/>
      <c r="Z181" s="71">
        <v>1</v>
      </c>
      <c r="AA181" s="72">
        <v>36.6</v>
      </c>
      <c r="AB181" s="73">
        <v>1</v>
      </c>
      <c r="AC181" s="80">
        <v>32.799999999999997</v>
      </c>
      <c r="AD181" s="71"/>
      <c r="AE181" s="77"/>
      <c r="AF181" s="77"/>
    </row>
    <row r="182" spans="1:32" s="11" customFormat="1" ht="15" customHeight="1" outlineLevel="2" x14ac:dyDescent="0.3">
      <c r="A182" s="2">
        <f t="shared" si="66"/>
        <v>21</v>
      </c>
      <c r="B182" s="40" t="s">
        <v>172</v>
      </c>
      <c r="C182" s="151">
        <f t="shared" si="63"/>
        <v>1</v>
      </c>
      <c r="D182" s="81">
        <f t="shared" si="60"/>
        <v>1</v>
      </c>
      <c r="E182" s="40"/>
      <c r="F182" s="135">
        <f t="shared" si="61"/>
        <v>1</v>
      </c>
      <c r="G182" s="86"/>
      <c r="H182" s="86"/>
      <c r="I182" s="71">
        <v>1</v>
      </c>
      <c r="J182" s="72">
        <f t="shared" si="64"/>
        <v>387.6</v>
      </c>
      <c r="K182" s="73">
        <v>1</v>
      </c>
      <c r="L182" s="74">
        <v>260.60000000000002</v>
      </c>
      <c r="M182" s="71"/>
      <c r="N182" s="72"/>
      <c r="O182" s="71"/>
      <c r="P182" s="71"/>
      <c r="Q182" s="71"/>
      <c r="R182" s="72"/>
      <c r="S182" s="71"/>
      <c r="T182" s="71"/>
      <c r="U182" s="71">
        <v>0</v>
      </c>
      <c r="V182" s="72">
        <f t="shared" si="65"/>
        <v>0</v>
      </c>
      <c r="W182" s="74"/>
      <c r="X182" s="74"/>
      <c r="Y182" s="74"/>
      <c r="Z182" s="71">
        <v>0</v>
      </c>
      <c r="AA182" s="72"/>
      <c r="AB182" s="73"/>
      <c r="AC182" s="80"/>
      <c r="AD182" s="71"/>
      <c r="AE182" s="77"/>
      <c r="AF182" s="77"/>
    </row>
    <row r="183" spans="1:32" s="11" customFormat="1" ht="15" customHeight="1" outlineLevel="2" x14ac:dyDescent="0.3">
      <c r="A183" s="2">
        <f t="shared" si="66"/>
        <v>22</v>
      </c>
      <c r="B183" s="40" t="s">
        <v>173</v>
      </c>
      <c r="C183" s="151">
        <f t="shared" si="63"/>
        <v>1</v>
      </c>
      <c r="D183" s="81">
        <f t="shared" si="60"/>
        <v>0</v>
      </c>
      <c r="E183" s="40"/>
      <c r="F183" s="135">
        <f t="shared" si="61"/>
        <v>0</v>
      </c>
      <c r="G183" s="86"/>
      <c r="H183" s="86"/>
      <c r="I183" s="71"/>
      <c r="J183" s="72">
        <f t="shared" si="64"/>
        <v>0</v>
      </c>
      <c r="K183" s="73"/>
      <c r="L183" s="74"/>
      <c r="M183" s="71"/>
      <c r="N183" s="72"/>
      <c r="O183" s="71"/>
      <c r="P183" s="71"/>
      <c r="Q183" s="71"/>
      <c r="R183" s="72"/>
      <c r="S183" s="71"/>
      <c r="T183" s="71"/>
      <c r="U183" s="71">
        <v>0</v>
      </c>
      <c r="V183" s="72">
        <f t="shared" si="65"/>
        <v>0</v>
      </c>
      <c r="W183" s="74"/>
      <c r="X183" s="74"/>
      <c r="Y183" s="74"/>
      <c r="Z183" s="71">
        <v>1</v>
      </c>
      <c r="AA183" s="72">
        <v>36.6</v>
      </c>
      <c r="AB183" s="73">
        <v>1</v>
      </c>
      <c r="AC183" s="80">
        <v>32.799999999999997</v>
      </c>
      <c r="AD183" s="71"/>
      <c r="AE183" s="77"/>
      <c r="AF183" s="77"/>
    </row>
    <row r="184" spans="1:32" s="11" customFormat="1" ht="15" customHeight="1" outlineLevel="2" x14ac:dyDescent="0.3">
      <c r="A184" s="2">
        <f t="shared" si="66"/>
        <v>23</v>
      </c>
      <c r="B184" s="40" t="s">
        <v>174</v>
      </c>
      <c r="C184" s="151">
        <f t="shared" si="63"/>
        <v>1</v>
      </c>
      <c r="D184" s="81">
        <f t="shared" si="60"/>
        <v>0</v>
      </c>
      <c r="E184" s="40"/>
      <c r="F184" s="135">
        <f t="shared" si="61"/>
        <v>0</v>
      </c>
      <c r="G184" s="86"/>
      <c r="H184" s="86"/>
      <c r="I184" s="71"/>
      <c r="J184" s="72">
        <f t="shared" si="64"/>
        <v>0</v>
      </c>
      <c r="K184" s="73"/>
      <c r="L184" s="74"/>
      <c r="M184" s="71"/>
      <c r="N184" s="72"/>
      <c r="O184" s="71"/>
      <c r="P184" s="71"/>
      <c r="Q184" s="71"/>
      <c r="R184" s="72"/>
      <c r="S184" s="71"/>
      <c r="T184" s="71"/>
      <c r="U184" s="71">
        <v>0</v>
      </c>
      <c r="V184" s="72">
        <f t="shared" si="65"/>
        <v>0</v>
      </c>
      <c r="W184" s="74"/>
      <c r="X184" s="74"/>
      <c r="Y184" s="74"/>
      <c r="Z184" s="71">
        <v>1</v>
      </c>
      <c r="AA184" s="72">
        <v>36.6</v>
      </c>
      <c r="AB184" s="73">
        <v>1</v>
      </c>
      <c r="AC184" s="80">
        <v>32.799999999999997</v>
      </c>
      <c r="AD184" s="71"/>
      <c r="AE184" s="77"/>
      <c r="AF184" s="77"/>
    </row>
    <row r="185" spans="1:32" s="11" customFormat="1" ht="15" customHeight="1" outlineLevel="2" x14ac:dyDescent="0.3">
      <c r="A185" s="2">
        <f t="shared" si="66"/>
        <v>24</v>
      </c>
      <c r="B185" s="40" t="s">
        <v>175</v>
      </c>
      <c r="C185" s="151">
        <f t="shared" si="63"/>
        <v>2</v>
      </c>
      <c r="D185" s="81">
        <f t="shared" si="60"/>
        <v>1</v>
      </c>
      <c r="E185" s="40"/>
      <c r="F185" s="135">
        <f t="shared" si="61"/>
        <v>1</v>
      </c>
      <c r="G185" s="86"/>
      <c r="H185" s="86"/>
      <c r="I185" s="71">
        <v>1</v>
      </c>
      <c r="J185" s="72">
        <f t="shared" si="64"/>
        <v>387.6</v>
      </c>
      <c r="K185" s="73">
        <v>1</v>
      </c>
      <c r="L185" s="74">
        <v>260.60000000000002</v>
      </c>
      <c r="M185" s="71"/>
      <c r="N185" s="72"/>
      <c r="O185" s="71"/>
      <c r="P185" s="71"/>
      <c r="Q185" s="71"/>
      <c r="R185" s="72"/>
      <c r="S185" s="71"/>
      <c r="T185" s="71"/>
      <c r="U185" s="71">
        <v>0</v>
      </c>
      <c r="V185" s="72">
        <f t="shared" si="65"/>
        <v>0</v>
      </c>
      <c r="W185" s="74"/>
      <c r="X185" s="74"/>
      <c r="Y185" s="74"/>
      <c r="Z185" s="71">
        <v>1</v>
      </c>
      <c r="AA185" s="72">
        <v>36.6</v>
      </c>
      <c r="AB185" s="73">
        <v>1</v>
      </c>
      <c r="AC185" s="80">
        <v>32.799999999999997</v>
      </c>
      <c r="AD185" s="71"/>
      <c r="AE185" s="77"/>
      <c r="AF185" s="77"/>
    </row>
    <row r="186" spans="1:32" s="11" customFormat="1" ht="15" customHeight="1" outlineLevel="2" x14ac:dyDescent="0.3">
      <c r="A186" s="2">
        <f t="shared" si="66"/>
        <v>25</v>
      </c>
      <c r="B186" s="40" t="s">
        <v>176</v>
      </c>
      <c r="C186" s="151">
        <f t="shared" si="63"/>
        <v>0</v>
      </c>
      <c r="D186" s="81">
        <f t="shared" si="60"/>
        <v>0</v>
      </c>
      <c r="E186" s="40"/>
      <c r="F186" s="135">
        <f t="shared" si="61"/>
        <v>0</v>
      </c>
      <c r="G186" s="86"/>
      <c r="H186" s="86"/>
      <c r="I186" s="71"/>
      <c r="J186" s="72">
        <f t="shared" si="64"/>
        <v>0</v>
      </c>
      <c r="K186" s="73"/>
      <c r="L186" s="74"/>
      <c r="M186" s="71"/>
      <c r="N186" s="72"/>
      <c r="O186" s="71"/>
      <c r="P186" s="71"/>
      <c r="Q186" s="71"/>
      <c r="R186" s="72"/>
      <c r="S186" s="71"/>
      <c r="T186" s="71"/>
      <c r="U186" s="71">
        <v>0</v>
      </c>
      <c r="V186" s="72">
        <f t="shared" si="65"/>
        <v>0</v>
      </c>
      <c r="W186" s="74"/>
      <c r="X186" s="74"/>
      <c r="Y186" s="74"/>
      <c r="Z186" s="71">
        <v>0</v>
      </c>
      <c r="AA186" s="72"/>
      <c r="AB186" s="73"/>
      <c r="AC186" s="80"/>
      <c r="AD186" s="71"/>
      <c r="AE186" s="77"/>
      <c r="AF186" s="77"/>
    </row>
    <row r="187" spans="1:32" s="11" customFormat="1" ht="15" customHeight="1" outlineLevel="2" x14ac:dyDescent="0.3">
      <c r="A187" s="2">
        <f t="shared" si="66"/>
        <v>26</v>
      </c>
      <c r="B187" s="40" t="s">
        <v>177</v>
      </c>
      <c r="C187" s="151">
        <f t="shared" si="63"/>
        <v>1</v>
      </c>
      <c r="D187" s="81">
        <f t="shared" si="60"/>
        <v>0</v>
      </c>
      <c r="E187" s="40"/>
      <c r="F187" s="135">
        <f t="shared" si="61"/>
        <v>0</v>
      </c>
      <c r="G187" s="86"/>
      <c r="H187" s="86"/>
      <c r="I187" s="71"/>
      <c r="J187" s="72">
        <f t="shared" si="64"/>
        <v>0</v>
      </c>
      <c r="K187" s="73"/>
      <c r="L187" s="74"/>
      <c r="M187" s="71"/>
      <c r="N187" s="72"/>
      <c r="O187" s="71"/>
      <c r="P187" s="71"/>
      <c r="Q187" s="71"/>
      <c r="R187" s="72"/>
      <c r="S187" s="71"/>
      <c r="T187" s="71"/>
      <c r="U187" s="71">
        <v>0</v>
      </c>
      <c r="V187" s="72">
        <f t="shared" si="65"/>
        <v>0</v>
      </c>
      <c r="W187" s="74"/>
      <c r="X187" s="74"/>
      <c r="Y187" s="74"/>
      <c r="Z187" s="71">
        <v>1</v>
      </c>
      <c r="AA187" s="72">
        <v>36.64</v>
      </c>
      <c r="AB187" s="73">
        <v>1</v>
      </c>
      <c r="AC187" s="80">
        <v>32.799999999999997</v>
      </c>
      <c r="AD187" s="71"/>
      <c r="AE187" s="77"/>
      <c r="AF187" s="77"/>
    </row>
    <row r="188" spans="1:32" s="11" customFormat="1" ht="15" customHeight="1" outlineLevel="2" x14ac:dyDescent="0.3">
      <c r="A188" s="2">
        <f t="shared" si="66"/>
        <v>27</v>
      </c>
      <c r="B188" s="40" t="s">
        <v>178</v>
      </c>
      <c r="C188" s="151">
        <f t="shared" si="63"/>
        <v>0</v>
      </c>
      <c r="D188" s="81">
        <f t="shared" si="60"/>
        <v>0</v>
      </c>
      <c r="E188" s="40"/>
      <c r="F188" s="135">
        <f t="shared" si="61"/>
        <v>0</v>
      </c>
      <c r="G188" s="86"/>
      <c r="H188" s="86"/>
      <c r="I188" s="71"/>
      <c r="J188" s="72">
        <f t="shared" si="64"/>
        <v>0</v>
      </c>
      <c r="K188" s="73"/>
      <c r="L188" s="74"/>
      <c r="M188" s="71"/>
      <c r="N188" s="72"/>
      <c r="O188" s="71"/>
      <c r="P188" s="71"/>
      <c r="Q188" s="71"/>
      <c r="R188" s="72"/>
      <c r="S188" s="71"/>
      <c r="T188" s="71"/>
      <c r="U188" s="71">
        <v>0</v>
      </c>
      <c r="V188" s="72">
        <f t="shared" si="65"/>
        <v>0</v>
      </c>
      <c r="W188" s="74"/>
      <c r="X188" s="74"/>
      <c r="Y188" s="74"/>
      <c r="Z188" s="71">
        <v>0</v>
      </c>
      <c r="AA188" s="72"/>
      <c r="AB188" s="73"/>
      <c r="AC188" s="80"/>
      <c r="AD188" s="71"/>
      <c r="AE188" s="77"/>
      <c r="AF188" s="77"/>
    </row>
    <row r="189" spans="1:32" s="11" customFormat="1" ht="15" customHeight="1" outlineLevel="2" x14ac:dyDescent="0.3">
      <c r="A189" s="2">
        <f t="shared" si="66"/>
        <v>28</v>
      </c>
      <c r="B189" s="40" t="s">
        <v>179</v>
      </c>
      <c r="C189" s="151">
        <f t="shared" si="63"/>
        <v>1</v>
      </c>
      <c r="D189" s="81">
        <f t="shared" si="60"/>
        <v>1</v>
      </c>
      <c r="E189" s="40"/>
      <c r="F189" s="135">
        <f t="shared" si="61"/>
        <v>1</v>
      </c>
      <c r="G189" s="86"/>
      <c r="H189" s="86"/>
      <c r="I189" s="71">
        <v>1</v>
      </c>
      <c r="J189" s="72">
        <f t="shared" si="64"/>
        <v>387.6</v>
      </c>
      <c r="K189" s="73">
        <v>1</v>
      </c>
      <c r="L189" s="74">
        <v>260.60000000000002</v>
      </c>
      <c r="M189" s="71"/>
      <c r="N189" s="72"/>
      <c r="O189" s="71"/>
      <c r="P189" s="71"/>
      <c r="Q189" s="71"/>
      <c r="R189" s="72"/>
      <c r="S189" s="71"/>
      <c r="T189" s="71"/>
      <c r="U189" s="71">
        <v>0</v>
      </c>
      <c r="V189" s="72">
        <f t="shared" si="65"/>
        <v>0</v>
      </c>
      <c r="W189" s="74"/>
      <c r="X189" s="74"/>
      <c r="Y189" s="74"/>
      <c r="Z189" s="71">
        <v>0</v>
      </c>
      <c r="AA189" s="72"/>
      <c r="AB189" s="73"/>
      <c r="AC189" s="80"/>
      <c r="AD189" s="71"/>
      <c r="AE189" s="77"/>
      <c r="AF189" s="77"/>
    </row>
    <row r="190" spans="1:32" s="11" customFormat="1" ht="15" customHeight="1" outlineLevel="2" x14ac:dyDescent="0.3">
      <c r="A190" s="2">
        <f t="shared" si="66"/>
        <v>29</v>
      </c>
      <c r="B190" s="40" t="s">
        <v>180</v>
      </c>
      <c r="C190" s="151">
        <f t="shared" si="63"/>
        <v>0</v>
      </c>
      <c r="D190" s="81">
        <f t="shared" si="60"/>
        <v>0</v>
      </c>
      <c r="E190" s="40"/>
      <c r="F190" s="135">
        <f t="shared" si="61"/>
        <v>0</v>
      </c>
      <c r="G190" s="86"/>
      <c r="H190" s="86"/>
      <c r="I190" s="71"/>
      <c r="J190" s="72">
        <f t="shared" si="64"/>
        <v>0</v>
      </c>
      <c r="K190" s="73"/>
      <c r="L190" s="74"/>
      <c r="M190" s="71"/>
      <c r="N190" s="72"/>
      <c r="O190" s="71"/>
      <c r="P190" s="71"/>
      <c r="Q190" s="71"/>
      <c r="R190" s="72"/>
      <c r="S190" s="71"/>
      <c r="T190" s="71"/>
      <c r="U190" s="71">
        <v>0</v>
      </c>
      <c r="V190" s="72">
        <f t="shared" si="65"/>
        <v>0</v>
      </c>
      <c r="W190" s="74"/>
      <c r="X190" s="74"/>
      <c r="Y190" s="74"/>
      <c r="Z190" s="71">
        <v>0</v>
      </c>
      <c r="AA190" s="72"/>
      <c r="AB190" s="73"/>
      <c r="AC190" s="80"/>
      <c r="AD190" s="71"/>
      <c r="AE190" s="77"/>
      <c r="AF190" s="77"/>
    </row>
    <row r="191" spans="1:32" s="11" customFormat="1" ht="15" customHeight="1" outlineLevel="2" x14ac:dyDescent="0.3">
      <c r="A191" s="2">
        <f t="shared" si="66"/>
        <v>30</v>
      </c>
      <c r="B191" s="40" t="s">
        <v>181</v>
      </c>
      <c r="C191" s="151">
        <f t="shared" si="63"/>
        <v>0</v>
      </c>
      <c r="D191" s="81">
        <f t="shared" si="60"/>
        <v>0</v>
      </c>
      <c r="E191" s="40"/>
      <c r="F191" s="135">
        <f t="shared" si="61"/>
        <v>0</v>
      </c>
      <c r="G191" s="86"/>
      <c r="H191" s="86"/>
      <c r="I191" s="71"/>
      <c r="J191" s="72">
        <f t="shared" si="64"/>
        <v>0</v>
      </c>
      <c r="K191" s="73"/>
      <c r="L191" s="74"/>
      <c r="M191" s="71"/>
      <c r="N191" s="72"/>
      <c r="O191" s="71"/>
      <c r="P191" s="71"/>
      <c r="Q191" s="71"/>
      <c r="R191" s="72"/>
      <c r="S191" s="71"/>
      <c r="T191" s="71"/>
      <c r="U191" s="71">
        <v>0</v>
      </c>
      <c r="V191" s="72">
        <f t="shared" si="65"/>
        <v>0</v>
      </c>
      <c r="W191" s="74"/>
      <c r="X191" s="74"/>
      <c r="Y191" s="74"/>
      <c r="Z191" s="71">
        <v>0</v>
      </c>
      <c r="AA191" s="72"/>
      <c r="AB191" s="73"/>
      <c r="AC191" s="80"/>
      <c r="AD191" s="71"/>
      <c r="AE191" s="77"/>
      <c r="AF191" s="77"/>
    </row>
    <row r="192" spans="1:32" s="11" customFormat="1" ht="15" customHeight="1" outlineLevel="2" x14ac:dyDescent="0.3">
      <c r="A192" s="2">
        <f t="shared" si="66"/>
        <v>31</v>
      </c>
      <c r="B192" s="40" t="s">
        <v>182</v>
      </c>
      <c r="C192" s="151">
        <f t="shared" si="63"/>
        <v>0</v>
      </c>
      <c r="D192" s="81">
        <f t="shared" si="60"/>
        <v>0</v>
      </c>
      <c r="E192" s="40"/>
      <c r="F192" s="135">
        <f t="shared" si="61"/>
        <v>0</v>
      </c>
      <c r="G192" s="86"/>
      <c r="H192" s="86"/>
      <c r="I192" s="71"/>
      <c r="J192" s="72">
        <f t="shared" si="64"/>
        <v>0</v>
      </c>
      <c r="K192" s="73"/>
      <c r="L192" s="74"/>
      <c r="M192" s="71"/>
      <c r="N192" s="72"/>
      <c r="O192" s="71"/>
      <c r="P192" s="71"/>
      <c r="Q192" s="71"/>
      <c r="R192" s="72"/>
      <c r="S192" s="71"/>
      <c r="T192" s="71"/>
      <c r="U192" s="71">
        <v>0</v>
      </c>
      <c r="V192" s="72">
        <f t="shared" si="65"/>
        <v>0</v>
      </c>
      <c r="W192" s="74"/>
      <c r="X192" s="74"/>
      <c r="Y192" s="74"/>
      <c r="Z192" s="71">
        <v>0</v>
      </c>
      <c r="AA192" s="72"/>
      <c r="AB192" s="73"/>
      <c r="AC192" s="80"/>
      <c r="AD192" s="71"/>
      <c r="AE192" s="77"/>
      <c r="AF192" s="77"/>
    </row>
    <row r="193" spans="1:32" s="11" customFormat="1" ht="15" customHeight="1" outlineLevel="2" x14ac:dyDescent="0.3">
      <c r="A193" s="2">
        <f t="shared" si="66"/>
        <v>32</v>
      </c>
      <c r="B193" s="40" t="s">
        <v>183</v>
      </c>
      <c r="C193" s="151">
        <f t="shared" si="63"/>
        <v>1</v>
      </c>
      <c r="D193" s="81">
        <f t="shared" si="60"/>
        <v>1</v>
      </c>
      <c r="E193" s="40"/>
      <c r="F193" s="135">
        <f t="shared" si="61"/>
        <v>1</v>
      </c>
      <c r="G193" s="86"/>
      <c r="H193" s="86"/>
      <c r="I193" s="71">
        <v>1</v>
      </c>
      <c r="J193" s="72">
        <f t="shared" si="64"/>
        <v>387.6</v>
      </c>
      <c r="K193" s="73">
        <v>1</v>
      </c>
      <c r="L193" s="74">
        <v>260.60000000000002</v>
      </c>
      <c r="M193" s="71"/>
      <c r="N193" s="72"/>
      <c r="O193" s="71"/>
      <c r="P193" s="71"/>
      <c r="Q193" s="71"/>
      <c r="R193" s="72"/>
      <c r="S193" s="71"/>
      <c r="T193" s="71"/>
      <c r="U193" s="71">
        <v>0</v>
      </c>
      <c r="V193" s="72">
        <f t="shared" si="65"/>
        <v>0</v>
      </c>
      <c r="W193" s="74"/>
      <c r="X193" s="74"/>
      <c r="Y193" s="74"/>
      <c r="Z193" s="71">
        <v>0</v>
      </c>
      <c r="AA193" s="72"/>
      <c r="AB193" s="73"/>
      <c r="AC193" s="80"/>
      <c r="AD193" s="71"/>
      <c r="AE193" s="77"/>
      <c r="AF193" s="77"/>
    </row>
    <row r="194" spans="1:32" s="11" customFormat="1" ht="15" customHeight="1" outlineLevel="2" x14ac:dyDescent="0.3">
      <c r="A194" s="2">
        <f t="shared" si="66"/>
        <v>33</v>
      </c>
      <c r="B194" s="40" t="s">
        <v>184</v>
      </c>
      <c r="C194" s="151">
        <f t="shared" si="63"/>
        <v>1</v>
      </c>
      <c r="D194" s="81">
        <f t="shared" si="60"/>
        <v>1</v>
      </c>
      <c r="E194" s="40"/>
      <c r="F194" s="135">
        <f t="shared" si="61"/>
        <v>1</v>
      </c>
      <c r="G194" s="86"/>
      <c r="H194" s="86"/>
      <c r="I194" s="71">
        <v>1</v>
      </c>
      <c r="J194" s="72">
        <f t="shared" si="64"/>
        <v>387.6</v>
      </c>
      <c r="K194" s="73">
        <v>1</v>
      </c>
      <c r="L194" s="74">
        <v>260.60000000000002</v>
      </c>
      <c r="M194" s="71"/>
      <c r="N194" s="72"/>
      <c r="O194" s="71"/>
      <c r="P194" s="71"/>
      <c r="Q194" s="71"/>
      <c r="R194" s="72"/>
      <c r="S194" s="71"/>
      <c r="T194" s="71"/>
      <c r="U194" s="71">
        <v>0</v>
      </c>
      <c r="V194" s="72">
        <f t="shared" si="65"/>
        <v>0</v>
      </c>
      <c r="W194" s="74"/>
      <c r="X194" s="74"/>
      <c r="Y194" s="74"/>
      <c r="Z194" s="71">
        <v>0</v>
      </c>
      <c r="AA194" s="72"/>
      <c r="AB194" s="73"/>
      <c r="AC194" s="80"/>
      <c r="AD194" s="71"/>
      <c r="AE194" s="77"/>
      <c r="AF194" s="77"/>
    </row>
    <row r="195" spans="1:32" s="11" customFormat="1" ht="15" customHeight="1" outlineLevel="2" x14ac:dyDescent="0.3">
      <c r="A195" s="2">
        <f t="shared" si="66"/>
        <v>34</v>
      </c>
      <c r="B195" s="40" t="s">
        <v>185</v>
      </c>
      <c r="C195" s="151">
        <f t="shared" si="63"/>
        <v>0</v>
      </c>
      <c r="D195" s="81">
        <f t="shared" si="60"/>
        <v>0</v>
      </c>
      <c r="E195" s="40"/>
      <c r="F195" s="135">
        <f t="shared" si="61"/>
        <v>0</v>
      </c>
      <c r="G195" s="86"/>
      <c r="H195" s="86"/>
      <c r="I195" s="71"/>
      <c r="J195" s="72">
        <f t="shared" si="64"/>
        <v>0</v>
      </c>
      <c r="K195" s="73"/>
      <c r="L195" s="74"/>
      <c r="M195" s="71"/>
      <c r="N195" s="72"/>
      <c r="O195" s="71"/>
      <c r="P195" s="71"/>
      <c r="Q195" s="71"/>
      <c r="R195" s="72"/>
      <c r="S195" s="71"/>
      <c r="T195" s="71"/>
      <c r="U195" s="71">
        <v>0</v>
      </c>
      <c r="V195" s="72">
        <f t="shared" si="65"/>
        <v>0</v>
      </c>
      <c r="W195" s="74"/>
      <c r="X195" s="74"/>
      <c r="Y195" s="74"/>
      <c r="Z195" s="71">
        <v>0</v>
      </c>
      <c r="AA195" s="72"/>
      <c r="AB195" s="73"/>
      <c r="AC195" s="80"/>
      <c r="AD195" s="71"/>
      <c r="AE195" s="77"/>
      <c r="AF195" s="77"/>
    </row>
    <row r="196" spans="1:32" s="11" customFormat="1" ht="15" customHeight="1" outlineLevel="2" x14ac:dyDescent="0.3">
      <c r="A196" s="2">
        <f t="shared" si="66"/>
        <v>35</v>
      </c>
      <c r="B196" s="40" t="s">
        <v>186</v>
      </c>
      <c r="C196" s="151">
        <f t="shared" si="63"/>
        <v>0</v>
      </c>
      <c r="D196" s="81">
        <f t="shared" si="60"/>
        <v>0</v>
      </c>
      <c r="E196" s="40"/>
      <c r="F196" s="135">
        <f t="shared" si="61"/>
        <v>0</v>
      </c>
      <c r="G196" s="86"/>
      <c r="H196" s="86"/>
      <c r="I196" s="71"/>
      <c r="J196" s="72">
        <f t="shared" si="64"/>
        <v>0</v>
      </c>
      <c r="K196" s="73"/>
      <c r="L196" s="74"/>
      <c r="M196" s="71"/>
      <c r="N196" s="72"/>
      <c r="O196" s="71"/>
      <c r="P196" s="71"/>
      <c r="Q196" s="71"/>
      <c r="R196" s="72"/>
      <c r="S196" s="71"/>
      <c r="T196" s="71"/>
      <c r="U196" s="71">
        <v>0</v>
      </c>
      <c r="V196" s="72">
        <f t="shared" si="65"/>
        <v>0</v>
      </c>
      <c r="W196" s="74"/>
      <c r="X196" s="74"/>
      <c r="Y196" s="74"/>
      <c r="Z196" s="71">
        <v>0</v>
      </c>
      <c r="AA196" s="72"/>
      <c r="AB196" s="74"/>
      <c r="AC196" s="80"/>
      <c r="AD196" s="71"/>
      <c r="AE196" s="77"/>
      <c r="AF196" s="77"/>
    </row>
    <row r="197" spans="1:32" s="11" customFormat="1" ht="15" customHeight="1" outlineLevel="2" x14ac:dyDescent="0.3">
      <c r="A197" s="2">
        <f t="shared" si="66"/>
        <v>36</v>
      </c>
      <c r="B197" s="40" t="s">
        <v>187</v>
      </c>
      <c r="C197" s="151">
        <f t="shared" si="63"/>
        <v>1</v>
      </c>
      <c r="D197" s="81">
        <f t="shared" si="60"/>
        <v>1</v>
      </c>
      <c r="E197" s="40"/>
      <c r="F197" s="135">
        <f t="shared" si="61"/>
        <v>1</v>
      </c>
      <c r="G197" s="86"/>
      <c r="H197" s="86"/>
      <c r="I197" s="71">
        <v>1</v>
      </c>
      <c r="J197" s="72">
        <f t="shared" si="64"/>
        <v>387.6</v>
      </c>
      <c r="K197" s="73">
        <v>1</v>
      </c>
      <c r="L197" s="74">
        <v>260.60000000000002</v>
      </c>
      <c r="M197" s="71"/>
      <c r="N197" s="72"/>
      <c r="O197" s="71"/>
      <c r="P197" s="71"/>
      <c r="Q197" s="71"/>
      <c r="R197" s="72"/>
      <c r="S197" s="71"/>
      <c r="T197" s="71"/>
      <c r="U197" s="71">
        <v>0</v>
      </c>
      <c r="V197" s="72">
        <f t="shared" si="65"/>
        <v>0</v>
      </c>
      <c r="W197" s="74"/>
      <c r="X197" s="74"/>
      <c r="Y197" s="74"/>
      <c r="Z197" s="71">
        <v>0</v>
      </c>
      <c r="AA197" s="72"/>
      <c r="AB197" s="74"/>
      <c r="AC197" s="80"/>
      <c r="AD197" s="71"/>
      <c r="AE197" s="77"/>
      <c r="AF197" s="77"/>
    </row>
    <row r="198" spans="1:32" s="11" customFormat="1" ht="15" customHeight="1" outlineLevel="2" x14ac:dyDescent="0.3">
      <c r="A198" s="2">
        <f t="shared" si="66"/>
        <v>37</v>
      </c>
      <c r="B198" s="40" t="s">
        <v>188</v>
      </c>
      <c r="C198" s="151">
        <f t="shared" si="63"/>
        <v>0</v>
      </c>
      <c r="D198" s="81">
        <f t="shared" si="60"/>
        <v>0</v>
      </c>
      <c r="E198" s="40"/>
      <c r="F198" s="135">
        <f t="shared" si="61"/>
        <v>0</v>
      </c>
      <c r="G198" s="86"/>
      <c r="H198" s="86"/>
      <c r="I198" s="71"/>
      <c r="J198" s="72">
        <f t="shared" si="64"/>
        <v>0</v>
      </c>
      <c r="K198" s="73"/>
      <c r="L198" s="74"/>
      <c r="M198" s="71"/>
      <c r="N198" s="72"/>
      <c r="O198" s="71"/>
      <c r="P198" s="71"/>
      <c r="Q198" s="71"/>
      <c r="R198" s="72"/>
      <c r="S198" s="71"/>
      <c r="T198" s="71"/>
      <c r="U198" s="71">
        <v>0</v>
      </c>
      <c r="V198" s="72">
        <f t="shared" si="65"/>
        <v>0</v>
      </c>
      <c r="W198" s="74"/>
      <c r="X198" s="74"/>
      <c r="Y198" s="74"/>
      <c r="Z198" s="71">
        <v>0</v>
      </c>
      <c r="AA198" s="72"/>
      <c r="AB198" s="74"/>
      <c r="AC198" s="80"/>
      <c r="AD198" s="71"/>
      <c r="AE198" s="77"/>
      <c r="AF198" s="77"/>
    </row>
    <row r="199" spans="1:32" s="11" customFormat="1" ht="15" customHeight="1" outlineLevel="2" x14ac:dyDescent="0.3">
      <c r="A199" s="2">
        <f t="shared" si="66"/>
        <v>38</v>
      </c>
      <c r="B199" s="40" t="s">
        <v>189</v>
      </c>
      <c r="C199" s="151">
        <f t="shared" si="63"/>
        <v>1</v>
      </c>
      <c r="D199" s="81">
        <f t="shared" si="60"/>
        <v>1</v>
      </c>
      <c r="E199" s="40"/>
      <c r="F199" s="135">
        <f t="shared" si="61"/>
        <v>1</v>
      </c>
      <c r="G199" s="86"/>
      <c r="H199" s="86"/>
      <c r="I199" s="71">
        <v>1</v>
      </c>
      <c r="J199" s="72">
        <f t="shared" si="64"/>
        <v>387.6</v>
      </c>
      <c r="K199" s="73">
        <v>1</v>
      </c>
      <c r="L199" s="74">
        <v>260.60000000000002</v>
      </c>
      <c r="M199" s="71"/>
      <c r="N199" s="72"/>
      <c r="O199" s="71"/>
      <c r="P199" s="71"/>
      <c r="Q199" s="71"/>
      <c r="R199" s="72"/>
      <c r="S199" s="71"/>
      <c r="T199" s="71"/>
      <c r="U199" s="71">
        <v>0</v>
      </c>
      <c r="V199" s="72">
        <f t="shared" si="65"/>
        <v>0</v>
      </c>
      <c r="W199" s="74"/>
      <c r="X199" s="74"/>
      <c r="Y199" s="74"/>
      <c r="Z199" s="71">
        <v>0</v>
      </c>
      <c r="AA199" s="72"/>
      <c r="AB199" s="74"/>
      <c r="AC199" s="80"/>
      <c r="AD199" s="71"/>
      <c r="AE199" s="77"/>
      <c r="AF199" s="77"/>
    </row>
    <row r="200" spans="1:32" s="11" customFormat="1" ht="15" customHeight="1" outlineLevel="2" x14ac:dyDescent="0.3">
      <c r="A200" s="2">
        <f t="shared" si="66"/>
        <v>39</v>
      </c>
      <c r="B200" s="40" t="s">
        <v>190</v>
      </c>
      <c r="C200" s="151">
        <f t="shared" si="63"/>
        <v>0</v>
      </c>
      <c r="D200" s="81">
        <f t="shared" si="60"/>
        <v>0</v>
      </c>
      <c r="E200" s="40"/>
      <c r="F200" s="135">
        <f t="shared" si="61"/>
        <v>0</v>
      </c>
      <c r="G200" s="86"/>
      <c r="H200" s="86"/>
      <c r="I200" s="71"/>
      <c r="J200" s="72">
        <f t="shared" si="64"/>
        <v>0</v>
      </c>
      <c r="K200" s="73"/>
      <c r="L200" s="74"/>
      <c r="M200" s="71"/>
      <c r="N200" s="72"/>
      <c r="O200" s="71"/>
      <c r="P200" s="71"/>
      <c r="Q200" s="71"/>
      <c r="R200" s="72"/>
      <c r="S200" s="71"/>
      <c r="T200" s="71"/>
      <c r="U200" s="71">
        <v>0</v>
      </c>
      <c r="V200" s="72">
        <f t="shared" si="65"/>
        <v>0</v>
      </c>
      <c r="W200" s="74"/>
      <c r="X200" s="74"/>
      <c r="Y200" s="74"/>
      <c r="Z200" s="71">
        <v>0</v>
      </c>
      <c r="AA200" s="72"/>
      <c r="AB200" s="74"/>
      <c r="AC200" s="80"/>
      <c r="AD200" s="71"/>
      <c r="AE200" s="77"/>
      <c r="AF200" s="77"/>
    </row>
    <row r="201" spans="1:32" s="11" customFormat="1" ht="15" customHeight="1" outlineLevel="2" x14ac:dyDescent="0.3">
      <c r="A201" s="2">
        <f t="shared" si="66"/>
        <v>40</v>
      </c>
      <c r="B201" s="40" t="s">
        <v>191</v>
      </c>
      <c r="C201" s="151">
        <f t="shared" si="63"/>
        <v>1</v>
      </c>
      <c r="D201" s="81">
        <f t="shared" si="60"/>
        <v>1</v>
      </c>
      <c r="E201" s="40"/>
      <c r="F201" s="135">
        <f t="shared" si="61"/>
        <v>1</v>
      </c>
      <c r="G201" s="86"/>
      <c r="H201" s="86"/>
      <c r="I201" s="71">
        <v>1</v>
      </c>
      <c r="J201" s="72">
        <f t="shared" si="64"/>
        <v>387.6</v>
      </c>
      <c r="K201" s="73">
        <v>1</v>
      </c>
      <c r="L201" s="74">
        <v>260.60000000000002</v>
      </c>
      <c r="M201" s="71"/>
      <c r="N201" s="72"/>
      <c r="O201" s="71"/>
      <c r="P201" s="71"/>
      <c r="Q201" s="71"/>
      <c r="R201" s="72"/>
      <c r="S201" s="71"/>
      <c r="T201" s="71"/>
      <c r="U201" s="71">
        <v>0</v>
      </c>
      <c r="V201" s="72">
        <f t="shared" si="65"/>
        <v>0</v>
      </c>
      <c r="W201" s="74"/>
      <c r="X201" s="74"/>
      <c r="Y201" s="74"/>
      <c r="Z201" s="71">
        <v>0</v>
      </c>
      <c r="AA201" s="72"/>
      <c r="AB201" s="74"/>
      <c r="AC201" s="80"/>
      <c r="AD201" s="71"/>
      <c r="AE201" s="77"/>
      <c r="AF201" s="77"/>
    </row>
    <row r="202" spans="1:32" s="11" customFormat="1" ht="15" customHeight="1" outlineLevel="2" x14ac:dyDescent="0.3">
      <c r="A202" s="2">
        <f t="shared" si="66"/>
        <v>41</v>
      </c>
      <c r="B202" s="40" t="s">
        <v>192</v>
      </c>
      <c r="C202" s="151">
        <f t="shared" si="63"/>
        <v>1</v>
      </c>
      <c r="D202" s="81">
        <f t="shared" si="60"/>
        <v>1</v>
      </c>
      <c r="E202" s="40"/>
      <c r="F202" s="135">
        <f t="shared" si="61"/>
        <v>1</v>
      </c>
      <c r="G202" s="86"/>
      <c r="H202" s="86"/>
      <c r="I202" s="71">
        <v>1</v>
      </c>
      <c r="J202" s="72">
        <f t="shared" si="64"/>
        <v>387.6</v>
      </c>
      <c r="K202" s="73">
        <v>1</v>
      </c>
      <c r="L202" s="74">
        <v>260.60000000000002</v>
      </c>
      <c r="M202" s="71"/>
      <c r="N202" s="72"/>
      <c r="O202" s="71"/>
      <c r="P202" s="71"/>
      <c r="Q202" s="71"/>
      <c r="R202" s="72"/>
      <c r="S202" s="71"/>
      <c r="T202" s="71"/>
      <c r="U202" s="71">
        <v>0</v>
      </c>
      <c r="V202" s="72">
        <f t="shared" si="65"/>
        <v>0</v>
      </c>
      <c r="W202" s="74"/>
      <c r="X202" s="74"/>
      <c r="Y202" s="74"/>
      <c r="Z202" s="71">
        <v>0</v>
      </c>
      <c r="AA202" s="72"/>
      <c r="AB202" s="74"/>
      <c r="AC202" s="80"/>
      <c r="AD202" s="71"/>
      <c r="AE202" s="77"/>
      <c r="AF202" s="77"/>
    </row>
    <row r="203" spans="1:32" s="11" customFormat="1" ht="15" customHeight="1" outlineLevel="2" x14ac:dyDescent="0.3">
      <c r="A203" s="2">
        <f t="shared" si="66"/>
        <v>42</v>
      </c>
      <c r="B203" s="40" t="s">
        <v>193</v>
      </c>
      <c r="C203" s="151">
        <f t="shared" si="63"/>
        <v>3</v>
      </c>
      <c r="D203" s="81">
        <f t="shared" si="60"/>
        <v>1</v>
      </c>
      <c r="E203" s="40"/>
      <c r="F203" s="135">
        <f t="shared" si="61"/>
        <v>0</v>
      </c>
      <c r="G203" s="86"/>
      <c r="H203" s="86"/>
      <c r="I203" s="71">
        <v>1</v>
      </c>
      <c r="J203" s="72">
        <f t="shared" si="64"/>
        <v>387.6</v>
      </c>
      <c r="K203" s="73"/>
      <c r="L203" s="74"/>
      <c r="M203" s="71"/>
      <c r="N203" s="72"/>
      <c r="O203" s="71"/>
      <c r="P203" s="71"/>
      <c r="Q203" s="71"/>
      <c r="R203" s="72"/>
      <c r="S203" s="71"/>
      <c r="T203" s="71"/>
      <c r="U203" s="71">
        <v>0</v>
      </c>
      <c r="V203" s="72">
        <f t="shared" si="65"/>
        <v>0</v>
      </c>
      <c r="W203" s="73">
        <v>1</v>
      </c>
      <c r="X203" s="74">
        <v>21.2</v>
      </c>
      <c r="Y203" s="74"/>
      <c r="Z203" s="71">
        <v>3</v>
      </c>
      <c r="AA203" s="72">
        <v>109.9</v>
      </c>
      <c r="AB203" s="73">
        <v>2</v>
      </c>
      <c r="AC203" s="80">
        <v>65.599999999999994</v>
      </c>
      <c r="AD203" s="71"/>
      <c r="AE203" s="77"/>
      <c r="AF203" s="77"/>
    </row>
    <row r="204" spans="1:32" s="11" customFormat="1" ht="15" customHeight="1" outlineLevel="2" x14ac:dyDescent="0.3">
      <c r="A204" s="2">
        <f t="shared" si="66"/>
        <v>43</v>
      </c>
      <c r="B204" s="40" t="s">
        <v>194</v>
      </c>
      <c r="C204" s="151">
        <f t="shared" si="63"/>
        <v>0</v>
      </c>
      <c r="D204" s="81">
        <f t="shared" si="60"/>
        <v>1</v>
      </c>
      <c r="E204" s="40"/>
      <c r="F204" s="135">
        <f t="shared" si="61"/>
        <v>0</v>
      </c>
      <c r="G204" s="86"/>
      <c r="H204" s="86"/>
      <c r="I204" s="71">
        <v>1</v>
      </c>
      <c r="J204" s="72">
        <f t="shared" si="64"/>
        <v>387.6</v>
      </c>
      <c r="K204" s="73"/>
      <c r="L204" s="74"/>
      <c r="M204" s="71"/>
      <c r="N204" s="72"/>
      <c r="O204" s="71"/>
      <c r="P204" s="71"/>
      <c r="Q204" s="71"/>
      <c r="R204" s="72"/>
      <c r="S204" s="71"/>
      <c r="T204" s="71"/>
      <c r="U204" s="71">
        <v>0</v>
      </c>
      <c r="V204" s="72">
        <f t="shared" si="65"/>
        <v>0</v>
      </c>
      <c r="W204" s="73"/>
      <c r="X204" s="74"/>
      <c r="Y204" s="74"/>
      <c r="Z204" s="71">
        <v>0</v>
      </c>
      <c r="AA204" s="72"/>
      <c r="AB204" s="73"/>
      <c r="AC204" s="80"/>
      <c r="AD204" s="71"/>
      <c r="AE204" s="77"/>
      <c r="AF204" s="77"/>
    </row>
    <row r="205" spans="1:32" s="11" customFormat="1" ht="15" customHeight="1" outlineLevel="2" x14ac:dyDescent="0.3">
      <c r="A205" s="2">
        <f t="shared" si="66"/>
        <v>44</v>
      </c>
      <c r="B205" s="40" t="s">
        <v>195</v>
      </c>
      <c r="C205" s="151">
        <f t="shared" si="63"/>
        <v>1</v>
      </c>
      <c r="D205" s="81">
        <f t="shared" si="60"/>
        <v>1</v>
      </c>
      <c r="E205" s="40"/>
      <c r="F205" s="135">
        <f t="shared" si="61"/>
        <v>1</v>
      </c>
      <c r="G205" s="86"/>
      <c r="H205" s="86"/>
      <c r="I205" s="71">
        <v>1</v>
      </c>
      <c r="J205" s="72">
        <f t="shared" si="64"/>
        <v>387.6</v>
      </c>
      <c r="K205" s="73">
        <v>1</v>
      </c>
      <c r="L205" s="74">
        <v>260.60000000000002</v>
      </c>
      <c r="M205" s="71"/>
      <c r="N205" s="72"/>
      <c r="O205" s="71"/>
      <c r="P205" s="71"/>
      <c r="Q205" s="71"/>
      <c r="R205" s="72"/>
      <c r="S205" s="71"/>
      <c r="T205" s="71"/>
      <c r="U205" s="71">
        <v>0</v>
      </c>
      <c r="V205" s="72">
        <f t="shared" si="65"/>
        <v>0</v>
      </c>
      <c r="W205" s="73"/>
      <c r="X205" s="74"/>
      <c r="Y205" s="74"/>
      <c r="Z205" s="71">
        <v>0</v>
      </c>
      <c r="AA205" s="72"/>
      <c r="AB205" s="73"/>
      <c r="AC205" s="80"/>
      <c r="AD205" s="71"/>
      <c r="AE205" s="77"/>
      <c r="AF205" s="77"/>
    </row>
    <row r="206" spans="1:32" s="11" customFormat="1" ht="15" customHeight="1" outlineLevel="2" x14ac:dyDescent="0.3">
      <c r="A206" s="2">
        <f t="shared" si="66"/>
        <v>45</v>
      </c>
      <c r="B206" s="40" t="s">
        <v>196</v>
      </c>
      <c r="C206" s="151">
        <f t="shared" si="63"/>
        <v>1</v>
      </c>
      <c r="D206" s="81">
        <f t="shared" si="60"/>
        <v>0</v>
      </c>
      <c r="E206" s="40"/>
      <c r="F206" s="135">
        <f t="shared" si="61"/>
        <v>0</v>
      </c>
      <c r="G206" s="86"/>
      <c r="H206" s="86"/>
      <c r="I206" s="71"/>
      <c r="J206" s="72">
        <f t="shared" si="64"/>
        <v>0</v>
      </c>
      <c r="K206" s="73"/>
      <c r="L206" s="74"/>
      <c r="M206" s="71"/>
      <c r="N206" s="72"/>
      <c r="O206" s="71"/>
      <c r="P206" s="71"/>
      <c r="Q206" s="71"/>
      <c r="R206" s="72"/>
      <c r="S206" s="71"/>
      <c r="T206" s="71"/>
      <c r="U206" s="71">
        <v>0</v>
      </c>
      <c r="V206" s="72">
        <f t="shared" si="65"/>
        <v>0</v>
      </c>
      <c r="W206" s="73"/>
      <c r="X206" s="74"/>
      <c r="Y206" s="74"/>
      <c r="Z206" s="71">
        <v>1</v>
      </c>
      <c r="AA206" s="72">
        <v>36.6</v>
      </c>
      <c r="AB206" s="73">
        <v>1</v>
      </c>
      <c r="AC206" s="80">
        <v>32.799999999999997</v>
      </c>
      <c r="AD206" s="71"/>
      <c r="AE206" s="77"/>
      <c r="AF206" s="77"/>
    </row>
    <row r="207" spans="1:32" s="11" customFormat="1" ht="15" customHeight="1" outlineLevel="2" x14ac:dyDescent="0.3">
      <c r="A207" s="2">
        <f t="shared" si="66"/>
        <v>46</v>
      </c>
      <c r="B207" s="40" t="s">
        <v>197</v>
      </c>
      <c r="C207" s="151">
        <f t="shared" si="63"/>
        <v>2</v>
      </c>
      <c r="D207" s="81">
        <f t="shared" si="60"/>
        <v>0</v>
      </c>
      <c r="E207" s="40"/>
      <c r="F207" s="135">
        <f t="shared" si="61"/>
        <v>0</v>
      </c>
      <c r="G207" s="86"/>
      <c r="H207" s="86"/>
      <c r="I207" s="71"/>
      <c r="J207" s="72">
        <f t="shared" si="64"/>
        <v>0</v>
      </c>
      <c r="K207" s="74"/>
      <c r="L207" s="74"/>
      <c r="M207" s="71"/>
      <c r="N207" s="72"/>
      <c r="O207" s="71"/>
      <c r="P207" s="71"/>
      <c r="Q207" s="71"/>
      <c r="R207" s="72"/>
      <c r="S207" s="71"/>
      <c r="T207" s="71"/>
      <c r="U207" s="71">
        <v>0</v>
      </c>
      <c r="V207" s="72">
        <f t="shared" si="65"/>
        <v>0</v>
      </c>
      <c r="W207" s="73">
        <v>1</v>
      </c>
      <c r="X207" s="74">
        <v>21.2</v>
      </c>
      <c r="Y207" s="74"/>
      <c r="Z207" s="71">
        <v>2</v>
      </c>
      <c r="AA207" s="72">
        <v>73.3</v>
      </c>
      <c r="AB207" s="73">
        <v>1</v>
      </c>
      <c r="AC207" s="80">
        <v>32.799999999999997</v>
      </c>
      <c r="AD207" s="71"/>
      <c r="AE207" s="77"/>
      <c r="AF207" s="77"/>
    </row>
    <row r="208" spans="1:32" ht="15" customHeight="1" outlineLevel="1" x14ac:dyDescent="0.3">
      <c r="A208" s="176"/>
      <c r="B208" s="160"/>
      <c r="C208" s="26"/>
      <c r="D208" s="26"/>
      <c r="E208" s="26"/>
      <c r="F208" s="81"/>
      <c r="G208" s="81"/>
      <c r="H208" s="81"/>
      <c r="I208" s="71"/>
      <c r="J208" s="72"/>
      <c r="K208" s="73"/>
      <c r="L208" s="71"/>
      <c r="M208" s="71"/>
      <c r="N208" s="72"/>
      <c r="O208" s="71"/>
      <c r="P208" s="71"/>
      <c r="Q208" s="71"/>
      <c r="R208" s="72"/>
      <c r="S208" s="71"/>
      <c r="T208" s="71"/>
      <c r="U208" s="71"/>
      <c r="V208" s="72"/>
      <c r="W208" s="73"/>
      <c r="X208" s="71"/>
      <c r="Y208" s="71"/>
      <c r="Z208" s="71"/>
      <c r="AA208" s="72"/>
      <c r="AB208" s="73"/>
      <c r="AC208" s="75"/>
      <c r="AD208" s="76"/>
      <c r="AE208" s="77"/>
      <c r="AF208" s="77"/>
    </row>
    <row r="209" spans="1:32" ht="15.75" customHeight="1" outlineLevel="1" x14ac:dyDescent="0.3">
      <c r="A209" s="2"/>
      <c r="B209" s="44" t="s">
        <v>198</v>
      </c>
      <c r="C209" s="153">
        <f>SUM(C210:C233)</f>
        <v>9</v>
      </c>
      <c r="D209" s="25">
        <f t="shared" ref="D209:D233" si="67">I209+M209+Q209</f>
        <v>9</v>
      </c>
      <c r="E209" s="44"/>
      <c r="F209" s="65">
        <f>SUM(F210:F233)</f>
        <v>9</v>
      </c>
      <c r="G209" s="112"/>
      <c r="H209" s="112"/>
      <c r="I209" s="65">
        <f>SUM(I210:I233)</f>
        <v>9</v>
      </c>
      <c r="J209" s="66">
        <f>SUM(J210:J233)</f>
        <v>3488.3999999999996</v>
      </c>
      <c r="K209" s="68">
        <f>SUM(K210:K233)</f>
        <v>9</v>
      </c>
      <c r="L209" s="67">
        <f>SUM(L210:L233)</f>
        <v>2364.174</v>
      </c>
      <c r="M209" s="65"/>
      <c r="N209" s="72"/>
      <c r="O209" s="65"/>
      <c r="P209" s="65"/>
      <c r="Q209" s="65"/>
      <c r="R209" s="72"/>
      <c r="S209" s="65"/>
      <c r="T209" s="65"/>
      <c r="U209" s="71"/>
      <c r="V209" s="72"/>
      <c r="W209" s="73"/>
      <c r="X209" s="71"/>
      <c r="Y209" s="71"/>
      <c r="Z209" s="71"/>
      <c r="AA209" s="72"/>
      <c r="AB209" s="73"/>
      <c r="AC209" s="75"/>
      <c r="AD209" s="76"/>
      <c r="AE209" s="77"/>
      <c r="AF209" s="77"/>
    </row>
    <row r="210" spans="1:32" ht="15.6" outlineLevel="2" x14ac:dyDescent="0.3">
      <c r="A210" s="2">
        <v>1</v>
      </c>
      <c r="B210" s="40" t="s">
        <v>199</v>
      </c>
      <c r="C210" s="151">
        <f t="shared" ref="C210:C233" si="68">F210+W210+AB210</f>
        <v>0</v>
      </c>
      <c r="D210" s="81">
        <f t="shared" si="67"/>
        <v>0</v>
      </c>
      <c r="E210" s="40"/>
      <c r="F210" s="135">
        <f t="shared" ref="F210:F233" si="69">K210+O210+S210</f>
        <v>0</v>
      </c>
      <c r="G210" s="86"/>
      <c r="H210" s="86"/>
      <c r="I210" s="71"/>
      <c r="J210" s="72">
        <f t="shared" ref="J210:J233" si="70">387.6*I210</f>
        <v>0</v>
      </c>
      <c r="K210" s="113"/>
      <c r="L210" s="113"/>
      <c r="M210" s="71"/>
      <c r="N210" s="72"/>
      <c r="O210" s="71"/>
      <c r="P210" s="71"/>
      <c r="Q210" s="71"/>
      <c r="R210" s="72"/>
      <c r="S210" s="71"/>
      <c r="T210" s="71"/>
      <c r="U210" s="71"/>
      <c r="V210" s="72"/>
      <c r="W210" s="73"/>
      <c r="X210" s="71"/>
      <c r="Y210" s="71"/>
      <c r="Z210" s="71"/>
      <c r="AA210" s="72"/>
      <c r="AB210" s="73"/>
      <c r="AC210" s="75"/>
      <c r="AD210" s="76"/>
      <c r="AE210" s="77"/>
      <c r="AF210" s="77"/>
    </row>
    <row r="211" spans="1:32" ht="15.6" outlineLevel="2" x14ac:dyDescent="0.3">
      <c r="A211" s="2">
        <v>2</v>
      </c>
      <c r="B211" s="40" t="s">
        <v>200</v>
      </c>
      <c r="C211" s="151">
        <f t="shared" si="68"/>
        <v>0</v>
      </c>
      <c r="D211" s="81">
        <f t="shared" si="67"/>
        <v>0</v>
      </c>
      <c r="E211" s="40"/>
      <c r="F211" s="135">
        <f t="shared" si="69"/>
        <v>0</v>
      </c>
      <c r="G211" s="86"/>
      <c r="H211" s="86"/>
      <c r="I211" s="71"/>
      <c r="J211" s="72">
        <f t="shared" si="70"/>
        <v>0</v>
      </c>
      <c r="K211" s="113"/>
      <c r="L211" s="113"/>
      <c r="M211" s="71"/>
      <c r="N211" s="72"/>
      <c r="O211" s="71"/>
      <c r="P211" s="71"/>
      <c r="Q211" s="71"/>
      <c r="R211" s="72"/>
      <c r="S211" s="71"/>
      <c r="T211" s="71"/>
      <c r="U211" s="71"/>
      <c r="V211" s="72"/>
      <c r="W211" s="73"/>
      <c r="X211" s="71"/>
      <c r="Y211" s="71"/>
      <c r="Z211" s="71"/>
      <c r="AA211" s="72"/>
      <c r="AB211" s="73"/>
      <c r="AC211" s="75"/>
      <c r="AD211" s="76"/>
      <c r="AE211" s="77"/>
      <c r="AF211" s="77"/>
    </row>
    <row r="212" spans="1:32" ht="15.6" outlineLevel="2" x14ac:dyDescent="0.3">
      <c r="A212" s="2">
        <v>1</v>
      </c>
      <c r="B212" s="40" t="s">
        <v>201</v>
      </c>
      <c r="C212" s="151">
        <f t="shared" si="68"/>
        <v>0</v>
      </c>
      <c r="D212" s="81">
        <f t="shared" si="67"/>
        <v>0</v>
      </c>
      <c r="E212" s="40"/>
      <c r="F212" s="135">
        <f t="shared" si="69"/>
        <v>0</v>
      </c>
      <c r="G212" s="86"/>
      <c r="H212" s="86"/>
      <c r="I212" s="71"/>
      <c r="J212" s="72">
        <f t="shared" si="70"/>
        <v>0</v>
      </c>
      <c r="K212" s="113"/>
      <c r="L212" s="113"/>
      <c r="M212" s="71"/>
      <c r="N212" s="72"/>
      <c r="O212" s="71"/>
      <c r="P212" s="71"/>
      <c r="Q212" s="71"/>
      <c r="R212" s="72"/>
      <c r="S212" s="71"/>
      <c r="T212" s="71"/>
      <c r="U212" s="71"/>
      <c r="V212" s="72"/>
      <c r="W212" s="73"/>
      <c r="X212" s="71"/>
      <c r="Y212" s="71"/>
      <c r="Z212" s="71"/>
      <c r="AA212" s="72"/>
      <c r="AB212" s="73"/>
      <c r="AC212" s="75"/>
      <c r="AD212" s="76"/>
      <c r="AE212" s="77"/>
      <c r="AF212" s="77"/>
    </row>
    <row r="213" spans="1:32" ht="15.6" outlineLevel="2" x14ac:dyDescent="0.3">
      <c r="A213" s="2">
        <v>4</v>
      </c>
      <c r="B213" s="40" t="s">
        <v>202</v>
      </c>
      <c r="C213" s="151">
        <f t="shared" si="68"/>
        <v>1</v>
      </c>
      <c r="D213" s="81">
        <f t="shared" si="67"/>
        <v>1</v>
      </c>
      <c r="E213" s="40"/>
      <c r="F213" s="135">
        <f t="shared" si="69"/>
        <v>1</v>
      </c>
      <c r="G213" s="86"/>
      <c r="H213" s="86"/>
      <c r="I213" s="71">
        <v>1</v>
      </c>
      <c r="J213" s="72">
        <f t="shared" si="70"/>
        <v>387.6</v>
      </c>
      <c r="K213" s="114">
        <v>1</v>
      </c>
      <c r="L213" s="113">
        <v>262.68599999999998</v>
      </c>
      <c r="M213" s="71"/>
      <c r="N213" s="72"/>
      <c r="O213" s="71"/>
      <c r="P213" s="71"/>
      <c r="Q213" s="71"/>
      <c r="R213" s="72"/>
      <c r="S213" s="71"/>
      <c r="T213" s="71"/>
      <c r="U213" s="71"/>
      <c r="V213" s="72"/>
      <c r="W213" s="73"/>
      <c r="X213" s="71"/>
      <c r="Y213" s="71"/>
      <c r="Z213" s="71"/>
      <c r="AA213" s="72"/>
      <c r="AB213" s="73"/>
      <c r="AC213" s="75"/>
      <c r="AD213" s="76"/>
      <c r="AE213" s="77"/>
      <c r="AF213" s="77"/>
    </row>
    <row r="214" spans="1:32" ht="15.6" outlineLevel="2" x14ac:dyDescent="0.3">
      <c r="A214" s="2">
        <v>5</v>
      </c>
      <c r="B214" s="40" t="s">
        <v>203</v>
      </c>
      <c r="C214" s="151">
        <f t="shared" si="68"/>
        <v>0</v>
      </c>
      <c r="D214" s="81">
        <f t="shared" si="67"/>
        <v>0</v>
      </c>
      <c r="E214" s="40"/>
      <c r="F214" s="135">
        <f t="shared" si="69"/>
        <v>0</v>
      </c>
      <c r="G214" s="86"/>
      <c r="H214" s="86"/>
      <c r="I214" s="71"/>
      <c r="J214" s="72">
        <f t="shared" si="70"/>
        <v>0</v>
      </c>
      <c r="K214" s="113"/>
      <c r="L214" s="113"/>
      <c r="M214" s="71"/>
      <c r="N214" s="72"/>
      <c r="O214" s="71"/>
      <c r="P214" s="71"/>
      <c r="Q214" s="71"/>
      <c r="R214" s="72"/>
      <c r="S214" s="71"/>
      <c r="T214" s="71"/>
      <c r="U214" s="71"/>
      <c r="V214" s="72"/>
      <c r="W214" s="73"/>
      <c r="X214" s="71"/>
      <c r="Y214" s="71"/>
      <c r="Z214" s="71"/>
      <c r="AA214" s="72"/>
      <c r="AB214" s="73"/>
      <c r="AC214" s="75"/>
      <c r="AD214" s="76"/>
      <c r="AE214" s="77"/>
      <c r="AF214" s="77"/>
    </row>
    <row r="215" spans="1:32" ht="15.6" outlineLevel="2" x14ac:dyDescent="0.3">
      <c r="A215" s="2">
        <v>6</v>
      </c>
      <c r="B215" s="40" t="s">
        <v>204</v>
      </c>
      <c r="C215" s="151">
        <f t="shared" si="68"/>
        <v>0</v>
      </c>
      <c r="D215" s="81">
        <f t="shared" si="67"/>
        <v>0</v>
      </c>
      <c r="E215" s="40"/>
      <c r="F215" s="135">
        <f t="shared" si="69"/>
        <v>0</v>
      </c>
      <c r="G215" s="86"/>
      <c r="H215" s="86"/>
      <c r="I215" s="71"/>
      <c r="J215" s="72">
        <f t="shared" si="70"/>
        <v>0</v>
      </c>
      <c r="K215" s="113"/>
      <c r="L215" s="113"/>
      <c r="M215" s="71"/>
      <c r="N215" s="72"/>
      <c r="O215" s="71"/>
      <c r="P215" s="71"/>
      <c r="Q215" s="71"/>
      <c r="R215" s="72"/>
      <c r="S215" s="71"/>
      <c r="T215" s="71"/>
      <c r="U215" s="71"/>
      <c r="V215" s="72"/>
      <c r="W215" s="73"/>
      <c r="X215" s="71"/>
      <c r="Y215" s="71"/>
      <c r="Z215" s="71"/>
      <c r="AA215" s="72"/>
      <c r="AB215" s="73"/>
      <c r="AC215" s="75"/>
      <c r="AD215" s="76"/>
      <c r="AE215" s="77"/>
      <c r="AF215" s="77"/>
    </row>
    <row r="216" spans="1:32" ht="15.6" outlineLevel="2" x14ac:dyDescent="0.3">
      <c r="A216" s="2">
        <v>7</v>
      </c>
      <c r="B216" s="40" t="s">
        <v>205</v>
      </c>
      <c r="C216" s="151">
        <f t="shared" si="68"/>
        <v>1</v>
      </c>
      <c r="D216" s="81">
        <f t="shared" si="67"/>
        <v>1</v>
      </c>
      <c r="E216" s="40"/>
      <c r="F216" s="135">
        <f t="shared" si="69"/>
        <v>1</v>
      </c>
      <c r="G216" s="86"/>
      <c r="H216" s="86"/>
      <c r="I216" s="71">
        <v>1</v>
      </c>
      <c r="J216" s="72">
        <f t="shared" si="70"/>
        <v>387.6</v>
      </c>
      <c r="K216" s="114">
        <v>1</v>
      </c>
      <c r="L216" s="113">
        <v>262.68599999999998</v>
      </c>
      <c r="M216" s="71"/>
      <c r="N216" s="72"/>
      <c r="O216" s="71"/>
      <c r="P216" s="71"/>
      <c r="Q216" s="71"/>
      <c r="R216" s="72"/>
      <c r="S216" s="71"/>
      <c r="T216" s="71"/>
      <c r="U216" s="71"/>
      <c r="V216" s="72"/>
      <c r="W216" s="73"/>
      <c r="X216" s="71"/>
      <c r="Y216" s="71"/>
      <c r="Z216" s="71"/>
      <c r="AA216" s="72"/>
      <c r="AB216" s="73"/>
      <c r="AC216" s="75"/>
      <c r="AD216" s="76"/>
      <c r="AE216" s="77"/>
      <c r="AF216" s="77"/>
    </row>
    <row r="217" spans="1:32" ht="15.6" outlineLevel="2" x14ac:dyDescent="0.3">
      <c r="A217" s="2">
        <v>8</v>
      </c>
      <c r="B217" s="40" t="s">
        <v>206</v>
      </c>
      <c r="C217" s="151">
        <f t="shared" si="68"/>
        <v>1</v>
      </c>
      <c r="D217" s="81">
        <f t="shared" si="67"/>
        <v>1</v>
      </c>
      <c r="E217" s="40"/>
      <c r="F217" s="135">
        <f t="shared" si="69"/>
        <v>1</v>
      </c>
      <c r="G217" s="86"/>
      <c r="H217" s="86"/>
      <c r="I217" s="71">
        <v>1</v>
      </c>
      <c r="J217" s="72">
        <f t="shared" si="70"/>
        <v>387.6</v>
      </c>
      <c r="K217" s="114">
        <v>1</v>
      </c>
      <c r="L217" s="113">
        <v>262.68599999999998</v>
      </c>
      <c r="M217" s="71"/>
      <c r="N217" s="72"/>
      <c r="O217" s="71"/>
      <c r="P217" s="71"/>
      <c r="Q217" s="71"/>
      <c r="R217" s="72"/>
      <c r="S217" s="71"/>
      <c r="T217" s="71"/>
      <c r="U217" s="71"/>
      <c r="V217" s="72"/>
      <c r="W217" s="73"/>
      <c r="X217" s="71"/>
      <c r="Y217" s="71"/>
      <c r="Z217" s="71"/>
      <c r="AA217" s="72"/>
      <c r="AB217" s="73"/>
      <c r="AC217" s="75"/>
      <c r="AD217" s="76"/>
      <c r="AE217" s="77"/>
      <c r="AF217" s="77"/>
    </row>
    <row r="218" spans="1:32" ht="15.6" outlineLevel="2" x14ac:dyDescent="0.3">
      <c r="A218" s="2">
        <v>9</v>
      </c>
      <c r="B218" s="40" t="s">
        <v>207</v>
      </c>
      <c r="C218" s="151">
        <f t="shared" si="68"/>
        <v>1</v>
      </c>
      <c r="D218" s="81">
        <f t="shared" si="67"/>
        <v>1</v>
      </c>
      <c r="E218" s="40"/>
      <c r="F218" s="135">
        <f t="shared" si="69"/>
        <v>1</v>
      </c>
      <c r="G218" s="86"/>
      <c r="H218" s="86"/>
      <c r="I218" s="71">
        <v>1</v>
      </c>
      <c r="J218" s="72">
        <f t="shared" si="70"/>
        <v>387.6</v>
      </c>
      <c r="K218" s="114">
        <v>1</v>
      </c>
      <c r="L218" s="113">
        <v>262.68599999999998</v>
      </c>
      <c r="M218" s="71"/>
      <c r="N218" s="72"/>
      <c r="O218" s="71"/>
      <c r="P218" s="71"/>
      <c r="Q218" s="71"/>
      <c r="R218" s="72"/>
      <c r="S218" s="71"/>
      <c r="T218" s="71"/>
      <c r="U218" s="71"/>
      <c r="V218" s="72"/>
      <c r="W218" s="73"/>
      <c r="X218" s="71"/>
      <c r="Y218" s="71"/>
      <c r="Z218" s="71"/>
      <c r="AA218" s="72"/>
      <c r="AB218" s="73"/>
      <c r="AC218" s="75"/>
      <c r="AD218" s="76"/>
      <c r="AE218" s="77"/>
      <c r="AF218" s="77"/>
    </row>
    <row r="219" spans="1:32" ht="15.6" outlineLevel="2" x14ac:dyDescent="0.3">
      <c r="A219" s="2">
        <v>10</v>
      </c>
      <c r="B219" s="40" t="s">
        <v>208</v>
      </c>
      <c r="C219" s="151">
        <f t="shared" si="68"/>
        <v>0</v>
      </c>
      <c r="D219" s="81">
        <f t="shared" si="67"/>
        <v>0</v>
      </c>
      <c r="E219" s="40"/>
      <c r="F219" s="135">
        <f t="shared" si="69"/>
        <v>0</v>
      </c>
      <c r="G219" s="86"/>
      <c r="H219" s="86"/>
      <c r="I219" s="71"/>
      <c r="J219" s="72">
        <f t="shared" si="70"/>
        <v>0</v>
      </c>
      <c r="K219" s="113"/>
      <c r="L219" s="113"/>
      <c r="M219" s="71"/>
      <c r="N219" s="72"/>
      <c r="O219" s="71"/>
      <c r="P219" s="71"/>
      <c r="Q219" s="71"/>
      <c r="R219" s="72"/>
      <c r="S219" s="71"/>
      <c r="T219" s="71"/>
      <c r="U219" s="71"/>
      <c r="V219" s="72"/>
      <c r="W219" s="73"/>
      <c r="X219" s="71"/>
      <c r="Y219" s="71"/>
      <c r="Z219" s="71"/>
      <c r="AA219" s="72"/>
      <c r="AB219" s="73"/>
      <c r="AC219" s="75"/>
      <c r="AD219" s="76"/>
      <c r="AE219" s="77"/>
      <c r="AF219" s="77"/>
    </row>
    <row r="220" spans="1:32" ht="15.6" outlineLevel="2" x14ac:dyDescent="0.3">
      <c r="A220" s="2">
        <v>11</v>
      </c>
      <c r="B220" s="40" t="s">
        <v>209</v>
      </c>
      <c r="C220" s="151">
        <f t="shared" si="68"/>
        <v>0</v>
      </c>
      <c r="D220" s="81">
        <f t="shared" si="67"/>
        <v>0</v>
      </c>
      <c r="E220" s="40"/>
      <c r="F220" s="135">
        <f t="shared" si="69"/>
        <v>0</v>
      </c>
      <c r="G220" s="86"/>
      <c r="H220" s="86"/>
      <c r="I220" s="71"/>
      <c r="J220" s="72">
        <f t="shared" si="70"/>
        <v>0</v>
      </c>
      <c r="K220" s="113"/>
      <c r="L220" s="113"/>
      <c r="M220" s="71"/>
      <c r="N220" s="72"/>
      <c r="O220" s="71"/>
      <c r="P220" s="71"/>
      <c r="Q220" s="71"/>
      <c r="R220" s="72"/>
      <c r="S220" s="71"/>
      <c r="T220" s="71"/>
      <c r="U220" s="71"/>
      <c r="V220" s="72"/>
      <c r="W220" s="73"/>
      <c r="X220" s="71"/>
      <c r="Y220" s="71"/>
      <c r="Z220" s="71"/>
      <c r="AA220" s="72"/>
      <c r="AB220" s="73"/>
      <c r="AC220" s="75"/>
      <c r="AD220" s="76"/>
      <c r="AE220" s="77"/>
      <c r="AF220" s="77"/>
    </row>
    <row r="221" spans="1:32" ht="15.6" outlineLevel="2" x14ac:dyDescent="0.3">
      <c r="A221" s="2">
        <v>12</v>
      </c>
      <c r="B221" s="40" t="s">
        <v>210</v>
      </c>
      <c r="C221" s="151">
        <f t="shared" si="68"/>
        <v>0</v>
      </c>
      <c r="D221" s="81">
        <f t="shared" si="67"/>
        <v>0</v>
      </c>
      <c r="E221" s="40"/>
      <c r="F221" s="135">
        <f t="shared" si="69"/>
        <v>0</v>
      </c>
      <c r="G221" s="86"/>
      <c r="H221" s="86"/>
      <c r="I221" s="71"/>
      <c r="J221" s="72">
        <f t="shared" si="70"/>
        <v>0</v>
      </c>
      <c r="K221" s="113"/>
      <c r="L221" s="113"/>
      <c r="M221" s="71"/>
      <c r="N221" s="72"/>
      <c r="O221" s="71"/>
      <c r="P221" s="71"/>
      <c r="Q221" s="71"/>
      <c r="R221" s="72"/>
      <c r="S221" s="71"/>
      <c r="T221" s="71"/>
      <c r="U221" s="71"/>
      <c r="V221" s="72"/>
      <c r="W221" s="73"/>
      <c r="X221" s="71"/>
      <c r="Y221" s="71"/>
      <c r="Z221" s="71"/>
      <c r="AA221" s="72"/>
      <c r="AB221" s="73"/>
      <c r="AC221" s="75"/>
      <c r="AD221" s="76"/>
      <c r="AE221" s="77"/>
      <c r="AF221" s="77"/>
    </row>
    <row r="222" spans="1:32" ht="15.6" outlineLevel="2" x14ac:dyDescent="0.3">
      <c r="A222" s="2">
        <v>13</v>
      </c>
      <c r="B222" s="40" t="s">
        <v>211</v>
      </c>
      <c r="C222" s="151">
        <f t="shared" si="68"/>
        <v>0</v>
      </c>
      <c r="D222" s="81">
        <f t="shared" si="67"/>
        <v>0</v>
      </c>
      <c r="E222" s="40"/>
      <c r="F222" s="135">
        <f t="shared" si="69"/>
        <v>0</v>
      </c>
      <c r="G222" s="86"/>
      <c r="H222" s="86"/>
      <c r="I222" s="71"/>
      <c r="J222" s="72">
        <f t="shared" si="70"/>
        <v>0</v>
      </c>
      <c r="K222" s="113"/>
      <c r="L222" s="113"/>
      <c r="M222" s="71"/>
      <c r="N222" s="72"/>
      <c r="O222" s="71"/>
      <c r="P222" s="71"/>
      <c r="Q222" s="71"/>
      <c r="R222" s="72"/>
      <c r="S222" s="71"/>
      <c r="T222" s="71"/>
      <c r="U222" s="71"/>
      <c r="V222" s="72"/>
      <c r="W222" s="73"/>
      <c r="X222" s="71"/>
      <c r="Y222" s="71"/>
      <c r="Z222" s="71"/>
      <c r="AA222" s="72"/>
      <c r="AB222" s="73"/>
      <c r="AC222" s="75"/>
      <c r="AD222" s="76"/>
      <c r="AE222" s="77"/>
      <c r="AF222" s="77"/>
    </row>
    <row r="223" spans="1:32" ht="15.6" outlineLevel="2" x14ac:dyDescent="0.3">
      <c r="A223" s="2">
        <v>14</v>
      </c>
      <c r="B223" s="40" t="s">
        <v>212</v>
      </c>
      <c r="C223" s="151">
        <f t="shared" si="68"/>
        <v>0</v>
      </c>
      <c r="D223" s="81">
        <f t="shared" si="67"/>
        <v>0</v>
      </c>
      <c r="E223" s="40"/>
      <c r="F223" s="135">
        <f t="shared" si="69"/>
        <v>0</v>
      </c>
      <c r="G223" s="86"/>
      <c r="H223" s="86"/>
      <c r="I223" s="71"/>
      <c r="J223" s="72">
        <f t="shared" si="70"/>
        <v>0</v>
      </c>
      <c r="K223" s="113"/>
      <c r="L223" s="113"/>
      <c r="M223" s="71"/>
      <c r="N223" s="72"/>
      <c r="O223" s="71"/>
      <c r="P223" s="71"/>
      <c r="Q223" s="71"/>
      <c r="R223" s="72"/>
      <c r="S223" s="71"/>
      <c r="T223" s="71"/>
      <c r="U223" s="71"/>
      <c r="V223" s="72"/>
      <c r="W223" s="73"/>
      <c r="X223" s="71"/>
      <c r="Y223" s="71"/>
      <c r="Z223" s="71"/>
      <c r="AA223" s="72"/>
      <c r="AB223" s="73"/>
      <c r="AC223" s="75"/>
      <c r="AD223" s="76"/>
      <c r="AE223" s="77"/>
      <c r="AF223" s="77"/>
    </row>
    <row r="224" spans="1:32" ht="15.6" outlineLevel="2" x14ac:dyDescent="0.3">
      <c r="A224" s="2">
        <v>15</v>
      </c>
      <c r="B224" s="40" t="s">
        <v>213</v>
      </c>
      <c r="C224" s="151">
        <f t="shared" si="68"/>
        <v>0</v>
      </c>
      <c r="D224" s="81">
        <f t="shared" si="67"/>
        <v>0</v>
      </c>
      <c r="E224" s="40"/>
      <c r="F224" s="135">
        <f t="shared" si="69"/>
        <v>0</v>
      </c>
      <c r="G224" s="86"/>
      <c r="H224" s="86"/>
      <c r="I224" s="71"/>
      <c r="J224" s="72">
        <f t="shared" si="70"/>
        <v>0</v>
      </c>
      <c r="K224" s="113"/>
      <c r="L224" s="113"/>
      <c r="M224" s="71"/>
      <c r="N224" s="72"/>
      <c r="O224" s="71"/>
      <c r="P224" s="71"/>
      <c r="Q224" s="71"/>
      <c r="R224" s="72"/>
      <c r="S224" s="71"/>
      <c r="T224" s="71"/>
      <c r="U224" s="71"/>
      <c r="V224" s="72"/>
      <c r="W224" s="73"/>
      <c r="X224" s="71"/>
      <c r="Y224" s="71"/>
      <c r="Z224" s="71"/>
      <c r="AA224" s="72"/>
      <c r="AB224" s="73"/>
      <c r="AC224" s="75"/>
      <c r="AD224" s="76"/>
      <c r="AE224" s="77"/>
      <c r="AF224" s="77"/>
    </row>
    <row r="225" spans="1:32" ht="15.6" outlineLevel="2" x14ac:dyDescent="0.3">
      <c r="A225" s="2">
        <v>16</v>
      </c>
      <c r="B225" s="40" t="s">
        <v>214</v>
      </c>
      <c r="C225" s="151">
        <f t="shared" si="68"/>
        <v>0</v>
      </c>
      <c r="D225" s="81">
        <f t="shared" si="67"/>
        <v>0</v>
      </c>
      <c r="E225" s="40"/>
      <c r="F225" s="135">
        <f t="shared" si="69"/>
        <v>0</v>
      </c>
      <c r="G225" s="86"/>
      <c r="H225" s="86"/>
      <c r="I225" s="71"/>
      <c r="J225" s="72">
        <f t="shared" si="70"/>
        <v>0</v>
      </c>
      <c r="K225" s="113"/>
      <c r="L225" s="113"/>
      <c r="M225" s="71"/>
      <c r="N225" s="72"/>
      <c r="O225" s="71"/>
      <c r="P225" s="71"/>
      <c r="Q225" s="71"/>
      <c r="R225" s="72"/>
      <c r="S225" s="71"/>
      <c r="T225" s="71"/>
      <c r="U225" s="71"/>
      <c r="V225" s="72"/>
      <c r="W225" s="73"/>
      <c r="X225" s="71"/>
      <c r="Y225" s="71"/>
      <c r="Z225" s="71"/>
      <c r="AA225" s="72"/>
      <c r="AB225" s="73"/>
      <c r="AC225" s="75"/>
      <c r="AD225" s="76"/>
      <c r="AE225" s="77"/>
      <c r="AF225" s="77"/>
    </row>
    <row r="226" spans="1:32" ht="15.6" outlineLevel="2" x14ac:dyDescent="0.3">
      <c r="A226" s="2">
        <v>17</v>
      </c>
      <c r="B226" s="40" t="s">
        <v>215</v>
      </c>
      <c r="C226" s="151">
        <f t="shared" si="68"/>
        <v>0</v>
      </c>
      <c r="D226" s="81">
        <f t="shared" si="67"/>
        <v>0</v>
      </c>
      <c r="E226" s="40"/>
      <c r="F226" s="135">
        <f t="shared" si="69"/>
        <v>0</v>
      </c>
      <c r="G226" s="86"/>
      <c r="H226" s="86"/>
      <c r="I226" s="71"/>
      <c r="J226" s="72">
        <f t="shared" si="70"/>
        <v>0</v>
      </c>
      <c r="K226" s="113"/>
      <c r="L226" s="113"/>
      <c r="M226" s="71"/>
      <c r="N226" s="72"/>
      <c r="O226" s="71"/>
      <c r="P226" s="71"/>
      <c r="Q226" s="71"/>
      <c r="R226" s="72"/>
      <c r="S226" s="71"/>
      <c r="T226" s="71"/>
      <c r="U226" s="71"/>
      <c r="V226" s="72"/>
      <c r="W226" s="73"/>
      <c r="X226" s="71"/>
      <c r="Y226" s="71"/>
      <c r="Z226" s="71"/>
      <c r="AA226" s="72"/>
      <c r="AB226" s="73"/>
      <c r="AC226" s="75"/>
      <c r="AD226" s="76"/>
      <c r="AE226" s="77"/>
      <c r="AF226" s="77"/>
    </row>
    <row r="227" spans="1:32" ht="15.6" outlineLevel="2" x14ac:dyDescent="0.3">
      <c r="A227" s="2">
        <v>18</v>
      </c>
      <c r="B227" s="40" t="s">
        <v>216</v>
      </c>
      <c r="C227" s="151">
        <f t="shared" si="68"/>
        <v>1</v>
      </c>
      <c r="D227" s="81">
        <f t="shared" si="67"/>
        <v>1</v>
      </c>
      <c r="E227" s="40"/>
      <c r="F227" s="135">
        <f t="shared" si="69"/>
        <v>1</v>
      </c>
      <c r="G227" s="86"/>
      <c r="H227" s="86"/>
      <c r="I227" s="71">
        <v>1</v>
      </c>
      <c r="J227" s="72">
        <f t="shared" si="70"/>
        <v>387.6</v>
      </c>
      <c r="K227" s="114">
        <v>1</v>
      </c>
      <c r="L227" s="113">
        <v>262.68599999999998</v>
      </c>
      <c r="M227" s="71"/>
      <c r="N227" s="72"/>
      <c r="O227" s="71"/>
      <c r="P227" s="71"/>
      <c r="Q227" s="71"/>
      <c r="R227" s="72"/>
      <c r="S227" s="71"/>
      <c r="T227" s="71"/>
      <c r="U227" s="71"/>
      <c r="V227" s="72"/>
      <c r="W227" s="73"/>
      <c r="X227" s="71"/>
      <c r="Y227" s="71"/>
      <c r="Z227" s="71"/>
      <c r="AA227" s="72"/>
      <c r="AB227" s="73"/>
      <c r="AC227" s="75"/>
      <c r="AD227" s="76"/>
      <c r="AE227" s="77"/>
      <c r="AF227" s="77"/>
    </row>
    <row r="228" spans="1:32" ht="15.6" outlineLevel="2" x14ac:dyDescent="0.3">
      <c r="A228" s="2">
        <v>19</v>
      </c>
      <c r="B228" s="40" t="s">
        <v>217</v>
      </c>
      <c r="C228" s="151">
        <f t="shared" si="68"/>
        <v>1</v>
      </c>
      <c r="D228" s="81">
        <f t="shared" si="67"/>
        <v>1</v>
      </c>
      <c r="E228" s="40"/>
      <c r="F228" s="135">
        <f t="shared" si="69"/>
        <v>1</v>
      </c>
      <c r="G228" s="86"/>
      <c r="H228" s="86"/>
      <c r="I228" s="71">
        <v>1</v>
      </c>
      <c r="J228" s="72">
        <f t="shared" si="70"/>
        <v>387.6</v>
      </c>
      <c r="K228" s="114">
        <v>1</v>
      </c>
      <c r="L228" s="113">
        <v>262.68599999999998</v>
      </c>
      <c r="M228" s="71"/>
      <c r="N228" s="72"/>
      <c r="O228" s="71"/>
      <c r="P228" s="71"/>
      <c r="Q228" s="71"/>
      <c r="R228" s="72"/>
      <c r="S228" s="71"/>
      <c r="T228" s="71"/>
      <c r="U228" s="71"/>
      <c r="V228" s="72"/>
      <c r="W228" s="73"/>
      <c r="X228" s="71"/>
      <c r="Y228" s="71"/>
      <c r="Z228" s="71"/>
      <c r="AA228" s="72"/>
      <c r="AB228" s="73"/>
      <c r="AC228" s="75"/>
      <c r="AD228" s="76"/>
      <c r="AE228" s="77"/>
      <c r="AF228" s="77"/>
    </row>
    <row r="229" spans="1:32" ht="15.6" outlineLevel="2" x14ac:dyDescent="0.3">
      <c r="A229" s="2">
        <v>20</v>
      </c>
      <c r="B229" s="40" t="s">
        <v>218</v>
      </c>
      <c r="C229" s="151">
        <f t="shared" si="68"/>
        <v>1</v>
      </c>
      <c r="D229" s="81">
        <f t="shared" si="67"/>
        <v>1</v>
      </c>
      <c r="E229" s="40"/>
      <c r="F229" s="135">
        <f t="shared" si="69"/>
        <v>1</v>
      </c>
      <c r="G229" s="86"/>
      <c r="H229" s="86"/>
      <c r="I229" s="71">
        <v>1</v>
      </c>
      <c r="J229" s="72">
        <f t="shared" si="70"/>
        <v>387.6</v>
      </c>
      <c r="K229" s="114">
        <v>1</v>
      </c>
      <c r="L229" s="113">
        <v>262.68599999999998</v>
      </c>
      <c r="M229" s="71"/>
      <c r="N229" s="72"/>
      <c r="O229" s="71"/>
      <c r="P229" s="71"/>
      <c r="Q229" s="71"/>
      <c r="R229" s="72"/>
      <c r="S229" s="71"/>
      <c r="T229" s="71"/>
      <c r="U229" s="71"/>
      <c r="V229" s="72"/>
      <c r="W229" s="73"/>
      <c r="X229" s="71"/>
      <c r="Y229" s="71"/>
      <c r="Z229" s="71"/>
      <c r="AA229" s="72"/>
      <c r="AB229" s="73"/>
      <c r="AC229" s="75"/>
      <c r="AD229" s="76"/>
      <c r="AE229" s="77"/>
      <c r="AF229" s="77"/>
    </row>
    <row r="230" spans="1:32" ht="15.6" outlineLevel="2" x14ac:dyDescent="0.3">
      <c r="A230" s="2">
        <v>21</v>
      </c>
      <c r="B230" s="40" t="s">
        <v>219</v>
      </c>
      <c r="C230" s="151">
        <f t="shared" si="68"/>
        <v>1</v>
      </c>
      <c r="D230" s="81">
        <f t="shared" si="67"/>
        <v>1</v>
      </c>
      <c r="E230" s="40"/>
      <c r="F230" s="135">
        <f t="shared" si="69"/>
        <v>1</v>
      </c>
      <c r="G230" s="86"/>
      <c r="H230" s="86"/>
      <c r="I230" s="71">
        <v>1</v>
      </c>
      <c r="J230" s="72">
        <f t="shared" si="70"/>
        <v>387.6</v>
      </c>
      <c r="K230" s="114">
        <v>1</v>
      </c>
      <c r="L230" s="113">
        <v>262.68599999999998</v>
      </c>
      <c r="M230" s="71"/>
      <c r="N230" s="72"/>
      <c r="O230" s="71"/>
      <c r="P230" s="71"/>
      <c r="Q230" s="71"/>
      <c r="R230" s="72"/>
      <c r="S230" s="71"/>
      <c r="T230" s="71"/>
      <c r="U230" s="71"/>
      <c r="V230" s="72"/>
      <c r="W230" s="73"/>
      <c r="X230" s="71"/>
      <c r="Y230" s="71"/>
      <c r="Z230" s="71"/>
      <c r="AA230" s="72"/>
      <c r="AB230" s="73"/>
      <c r="AC230" s="75"/>
      <c r="AD230" s="76"/>
      <c r="AE230" s="77"/>
      <c r="AF230" s="77"/>
    </row>
    <row r="231" spans="1:32" ht="15.6" outlineLevel="2" x14ac:dyDescent="0.3">
      <c r="A231" s="2">
        <v>22</v>
      </c>
      <c r="B231" s="40" t="s">
        <v>220</v>
      </c>
      <c r="C231" s="151">
        <f t="shared" si="68"/>
        <v>0</v>
      </c>
      <c r="D231" s="81">
        <f t="shared" si="67"/>
        <v>0</v>
      </c>
      <c r="E231" s="40"/>
      <c r="F231" s="135">
        <f t="shared" si="69"/>
        <v>0</v>
      </c>
      <c r="G231" s="86"/>
      <c r="H231" s="86"/>
      <c r="I231" s="71"/>
      <c r="J231" s="72">
        <f t="shared" si="70"/>
        <v>0</v>
      </c>
      <c r="K231" s="113"/>
      <c r="L231" s="113"/>
      <c r="M231" s="71"/>
      <c r="N231" s="72"/>
      <c r="O231" s="71"/>
      <c r="P231" s="71"/>
      <c r="Q231" s="71"/>
      <c r="R231" s="72"/>
      <c r="S231" s="71"/>
      <c r="T231" s="71"/>
      <c r="U231" s="71"/>
      <c r="V231" s="72"/>
      <c r="W231" s="73"/>
      <c r="X231" s="71"/>
      <c r="Y231" s="71"/>
      <c r="Z231" s="71"/>
      <c r="AA231" s="72"/>
      <c r="AB231" s="73"/>
      <c r="AC231" s="75"/>
      <c r="AD231" s="76"/>
      <c r="AE231" s="77"/>
      <c r="AF231" s="77"/>
    </row>
    <row r="232" spans="1:32" ht="15.6" outlineLevel="2" x14ac:dyDescent="0.3">
      <c r="A232" s="2">
        <v>23</v>
      </c>
      <c r="B232" s="40" t="s">
        <v>221</v>
      </c>
      <c r="C232" s="151">
        <f t="shared" si="68"/>
        <v>1</v>
      </c>
      <c r="D232" s="81">
        <f t="shared" si="67"/>
        <v>1</v>
      </c>
      <c r="E232" s="40"/>
      <c r="F232" s="135">
        <f t="shared" si="69"/>
        <v>1</v>
      </c>
      <c r="G232" s="86"/>
      <c r="H232" s="86"/>
      <c r="I232" s="71">
        <v>1</v>
      </c>
      <c r="J232" s="72">
        <f t="shared" si="70"/>
        <v>387.6</v>
      </c>
      <c r="K232" s="114">
        <v>1</v>
      </c>
      <c r="L232" s="113">
        <v>262.68599999999998</v>
      </c>
      <c r="M232" s="71"/>
      <c r="N232" s="72"/>
      <c r="O232" s="71"/>
      <c r="P232" s="71"/>
      <c r="Q232" s="71"/>
      <c r="R232" s="72"/>
      <c r="S232" s="71"/>
      <c r="T232" s="71"/>
      <c r="U232" s="71"/>
      <c r="V232" s="72"/>
      <c r="W232" s="73"/>
      <c r="X232" s="71"/>
      <c r="Y232" s="71"/>
      <c r="Z232" s="71"/>
      <c r="AA232" s="72"/>
      <c r="AB232" s="73"/>
      <c r="AC232" s="75"/>
      <c r="AD232" s="76"/>
      <c r="AE232" s="77"/>
      <c r="AF232" s="77"/>
    </row>
    <row r="233" spans="1:32" ht="15.6" outlineLevel="2" x14ac:dyDescent="0.3">
      <c r="A233" s="2">
        <v>24</v>
      </c>
      <c r="B233" s="40" t="s">
        <v>222</v>
      </c>
      <c r="C233" s="151">
        <f t="shared" si="68"/>
        <v>0</v>
      </c>
      <c r="D233" s="81">
        <f t="shared" si="67"/>
        <v>0</v>
      </c>
      <c r="E233" s="40"/>
      <c r="F233" s="135">
        <f t="shared" si="69"/>
        <v>0</v>
      </c>
      <c r="G233" s="86"/>
      <c r="H233" s="86"/>
      <c r="I233" s="71"/>
      <c r="J233" s="72">
        <f t="shared" si="70"/>
        <v>0</v>
      </c>
      <c r="K233" s="113"/>
      <c r="L233" s="113"/>
      <c r="M233" s="71"/>
      <c r="N233" s="72"/>
      <c r="O233" s="71"/>
      <c r="P233" s="71"/>
      <c r="Q233" s="71"/>
      <c r="R233" s="72"/>
      <c r="S233" s="71"/>
      <c r="T233" s="71"/>
      <c r="U233" s="71"/>
      <c r="V233" s="72"/>
      <c r="W233" s="73"/>
      <c r="X233" s="71"/>
      <c r="Y233" s="71"/>
      <c r="Z233" s="71"/>
      <c r="AA233" s="72"/>
      <c r="AB233" s="73"/>
      <c r="AC233" s="75"/>
      <c r="AD233" s="76"/>
      <c r="AE233" s="77"/>
      <c r="AF233" s="77"/>
    </row>
    <row r="234" spans="1:32" ht="15" customHeight="1" outlineLevel="1" x14ac:dyDescent="0.3">
      <c r="A234" s="176"/>
      <c r="B234" s="160"/>
      <c r="C234" s="26"/>
      <c r="D234" s="26"/>
      <c r="E234" s="26"/>
      <c r="F234" s="81"/>
      <c r="G234" s="81"/>
      <c r="H234" s="81"/>
      <c r="I234" s="71"/>
      <c r="J234" s="72"/>
      <c r="K234" s="73"/>
      <c r="L234" s="71"/>
      <c r="M234" s="71"/>
      <c r="N234" s="72"/>
      <c r="O234" s="71"/>
      <c r="P234" s="71"/>
      <c r="Q234" s="71"/>
      <c r="R234" s="72"/>
      <c r="S234" s="71"/>
      <c r="T234" s="71"/>
      <c r="U234" s="71"/>
      <c r="V234" s="72"/>
      <c r="W234" s="73"/>
      <c r="X234" s="71"/>
      <c r="Y234" s="71"/>
      <c r="Z234" s="71"/>
      <c r="AA234" s="72"/>
      <c r="AB234" s="73"/>
      <c r="AC234" s="75"/>
      <c r="AD234" s="76"/>
      <c r="AE234" s="77"/>
      <c r="AF234" s="77"/>
    </row>
    <row r="235" spans="1:32" ht="15.75" customHeight="1" outlineLevel="1" x14ac:dyDescent="0.3">
      <c r="A235" s="2"/>
      <c r="B235" s="45" t="s">
        <v>223</v>
      </c>
      <c r="C235" s="65">
        <f t="shared" ref="C235" si="71">SUM(C236:C260)</f>
        <v>17</v>
      </c>
      <c r="D235" s="25">
        <f t="shared" ref="D235:D260" si="72">I235+M235+Q235</f>
        <v>17</v>
      </c>
      <c r="E235" s="45"/>
      <c r="F235" s="65">
        <f t="shared" ref="F235" si="73">SUM(F236:F260)</f>
        <v>17</v>
      </c>
      <c r="G235" s="90"/>
      <c r="H235" s="90"/>
      <c r="I235" s="65">
        <f t="shared" ref="I235:AC235" si="74">SUM(I236:I260)</f>
        <v>17</v>
      </c>
      <c r="J235" s="66">
        <f t="shared" si="74"/>
        <v>6589.2000000000016</v>
      </c>
      <c r="K235" s="68">
        <f t="shared" si="74"/>
        <v>17</v>
      </c>
      <c r="L235" s="66">
        <f t="shared" si="74"/>
        <v>5296.9960000000001</v>
      </c>
      <c r="M235" s="65"/>
      <c r="N235" s="66"/>
      <c r="O235" s="65"/>
      <c r="P235" s="65"/>
      <c r="Q235" s="65"/>
      <c r="R235" s="66"/>
      <c r="S235" s="65"/>
      <c r="T235" s="65"/>
      <c r="U235" s="65">
        <f t="shared" si="74"/>
        <v>0</v>
      </c>
      <c r="V235" s="66">
        <f t="shared" si="74"/>
        <v>0</v>
      </c>
      <c r="W235" s="68">
        <f t="shared" si="74"/>
        <v>0</v>
      </c>
      <c r="X235" s="67">
        <f t="shared" si="74"/>
        <v>0</v>
      </c>
      <c r="Y235" s="67"/>
      <c r="Z235" s="65">
        <f t="shared" si="74"/>
        <v>0</v>
      </c>
      <c r="AA235" s="66">
        <f t="shared" si="74"/>
        <v>0</v>
      </c>
      <c r="AB235" s="68">
        <f t="shared" si="74"/>
        <v>0</v>
      </c>
      <c r="AC235" s="69">
        <f t="shared" si="74"/>
        <v>0</v>
      </c>
      <c r="AD235" s="65"/>
      <c r="AE235" s="77"/>
      <c r="AF235" s="77"/>
    </row>
    <row r="236" spans="1:32" ht="15.6" outlineLevel="2" x14ac:dyDescent="0.3">
      <c r="A236" s="2">
        <v>1</v>
      </c>
      <c r="B236" s="40" t="s">
        <v>224</v>
      </c>
      <c r="C236" s="151">
        <f t="shared" ref="C236:C260" si="75">F236+W236+AB236</f>
        <v>1</v>
      </c>
      <c r="D236" s="81">
        <f t="shared" si="72"/>
        <v>1</v>
      </c>
      <c r="E236" s="40"/>
      <c r="F236" s="135">
        <f t="shared" ref="F236:F260" si="76">K236+O236+S236</f>
        <v>1</v>
      </c>
      <c r="G236" s="86"/>
      <c r="H236" s="86"/>
      <c r="I236" s="71">
        <v>1</v>
      </c>
      <c r="J236" s="72">
        <f t="shared" ref="J236:J260" si="77">387.6*I236</f>
        <v>387.6</v>
      </c>
      <c r="K236" s="73">
        <v>1</v>
      </c>
      <c r="L236" s="74">
        <v>311.58800000000002</v>
      </c>
      <c r="M236" s="71"/>
      <c r="N236" s="72"/>
      <c r="O236" s="71"/>
      <c r="P236" s="71"/>
      <c r="Q236" s="71"/>
      <c r="R236" s="72"/>
      <c r="S236" s="71"/>
      <c r="T236" s="71"/>
      <c r="U236" s="71">
        <v>0</v>
      </c>
      <c r="V236" s="72">
        <f>U236*23</f>
        <v>0</v>
      </c>
      <c r="W236" s="74"/>
      <c r="X236" s="74"/>
      <c r="Y236" s="74"/>
      <c r="Z236" s="71">
        <v>0</v>
      </c>
      <c r="AA236" s="72"/>
      <c r="AB236" s="71"/>
      <c r="AC236" s="75"/>
      <c r="AD236" s="71"/>
      <c r="AE236" s="77"/>
      <c r="AF236" s="77"/>
    </row>
    <row r="237" spans="1:32" ht="15.6" outlineLevel="2" x14ac:dyDescent="0.3">
      <c r="A237" s="2">
        <f>A236+1</f>
        <v>2</v>
      </c>
      <c r="B237" s="40" t="s">
        <v>225</v>
      </c>
      <c r="C237" s="151">
        <f t="shared" si="75"/>
        <v>1</v>
      </c>
      <c r="D237" s="81">
        <f t="shared" si="72"/>
        <v>1</v>
      </c>
      <c r="E237" s="40"/>
      <c r="F237" s="135">
        <f t="shared" si="76"/>
        <v>1</v>
      </c>
      <c r="G237" s="86"/>
      <c r="H237" s="86"/>
      <c r="I237" s="71">
        <v>1</v>
      </c>
      <c r="J237" s="72">
        <f t="shared" si="77"/>
        <v>387.6</v>
      </c>
      <c r="K237" s="73">
        <v>1</v>
      </c>
      <c r="L237" s="74">
        <v>311.58800000000002</v>
      </c>
      <c r="M237" s="71"/>
      <c r="N237" s="72"/>
      <c r="O237" s="71"/>
      <c r="P237" s="71"/>
      <c r="Q237" s="71"/>
      <c r="R237" s="72"/>
      <c r="S237" s="71"/>
      <c r="T237" s="71"/>
      <c r="U237" s="71">
        <v>0</v>
      </c>
      <c r="V237" s="72">
        <f t="shared" ref="V237:V260" si="78">U237*23</f>
        <v>0</v>
      </c>
      <c r="W237" s="74"/>
      <c r="X237" s="74"/>
      <c r="Y237" s="74"/>
      <c r="Z237" s="71">
        <v>0</v>
      </c>
      <c r="AA237" s="72"/>
      <c r="AB237" s="71"/>
      <c r="AC237" s="75"/>
      <c r="AD237" s="71"/>
      <c r="AE237" s="77"/>
      <c r="AF237" s="77"/>
    </row>
    <row r="238" spans="1:32" ht="15.6" outlineLevel="2" x14ac:dyDescent="0.3">
      <c r="A238" s="2">
        <f t="shared" ref="A238:A260" si="79">A237+1</f>
        <v>3</v>
      </c>
      <c r="B238" s="40" t="s">
        <v>226</v>
      </c>
      <c r="C238" s="151">
        <f t="shared" si="75"/>
        <v>1</v>
      </c>
      <c r="D238" s="81">
        <f t="shared" si="72"/>
        <v>1</v>
      </c>
      <c r="E238" s="40"/>
      <c r="F238" s="135">
        <f t="shared" si="76"/>
        <v>1</v>
      </c>
      <c r="G238" s="86"/>
      <c r="H238" s="86"/>
      <c r="I238" s="71">
        <v>1</v>
      </c>
      <c r="J238" s="72">
        <f t="shared" si="77"/>
        <v>387.6</v>
      </c>
      <c r="K238" s="73">
        <v>1</v>
      </c>
      <c r="L238" s="74">
        <v>311.58800000000002</v>
      </c>
      <c r="M238" s="71"/>
      <c r="N238" s="72"/>
      <c r="O238" s="71"/>
      <c r="P238" s="71"/>
      <c r="Q238" s="71"/>
      <c r="R238" s="72"/>
      <c r="S238" s="71"/>
      <c r="T238" s="71"/>
      <c r="U238" s="71">
        <v>0</v>
      </c>
      <c r="V238" s="72">
        <f t="shared" si="78"/>
        <v>0</v>
      </c>
      <c r="W238" s="74"/>
      <c r="X238" s="74"/>
      <c r="Y238" s="74"/>
      <c r="Z238" s="71">
        <v>0</v>
      </c>
      <c r="AA238" s="72"/>
      <c r="AB238" s="71"/>
      <c r="AC238" s="75"/>
      <c r="AD238" s="71"/>
      <c r="AE238" s="77"/>
      <c r="AF238" s="77"/>
    </row>
    <row r="239" spans="1:32" ht="15.6" outlineLevel="2" x14ac:dyDescent="0.3">
      <c r="A239" s="2">
        <f t="shared" si="79"/>
        <v>4</v>
      </c>
      <c r="B239" s="40" t="s">
        <v>227</v>
      </c>
      <c r="C239" s="151">
        <f t="shared" si="75"/>
        <v>0</v>
      </c>
      <c r="D239" s="81">
        <f t="shared" si="72"/>
        <v>0</v>
      </c>
      <c r="E239" s="40"/>
      <c r="F239" s="135">
        <f t="shared" si="76"/>
        <v>0</v>
      </c>
      <c r="G239" s="86"/>
      <c r="H239" s="86"/>
      <c r="I239" s="71"/>
      <c r="J239" s="72">
        <f t="shared" si="77"/>
        <v>0</v>
      </c>
      <c r="K239" s="73"/>
      <c r="L239" s="74"/>
      <c r="M239" s="71"/>
      <c r="N239" s="72"/>
      <c r="O239" s="71"/>
      <c r="P239" s="71"/>
      <c r="Q239" s="71"/>
      <c r="R239" s="72"/>
      <c r="S239" s="71"/>
      <c r="T239" s="71"/>
      <c r="U239" s="71">
        <v>0</v>
      </c>
      <c r="V239" s="72">
        <f t="shared" si="78"/>
        <v>0</v>
      </c>
      <c r="W239" s="74"/>
      <c r="X239" s="74"/>
      <c r="Y239" s="74"/>
      <c r="Z239" s="71">
        <v>0</v>
      </c>
      <c r="AA239" s="72"/>
      <c r="AB239" s="71"/>
      <c r="AC239" s="75"/>
      <c r="AD239" s="71"/>
      <c r="AE239" s="77"/>
      <c r="AF239" s="77"/>
    </row>
    <row r="240" spans="1:32" ht="15.6" outlineLevel="2" x14ac:dyDescent="0.3">
      <c r="A240" s="2">
        <f t="shared" si="79"/>
        <v>5</v>
      </c>
      <c r="B240" s="40" t="s">
        <v>228</v>
      </c>
      <c r="C240" s="151">
        <f t="shared" si="75"/>
        <v>0</v>
      </c>
      <c r="D240" s="81">
        <f t="shared" si="72"/>
        <v>0</v>
      </c>
      <c r="E240" s="40"/>
      <c r="F240" s="135">
        <f t="shared" si="76"/>
        <v>0</v>
      </c>
      <c r="G240" s="86"/>
      <c r="H240" s="86"/>
      <c r="I240" s="71"/>
      <c r="J240" s="72">
        <f t="shared" si="77"/>
        <v>0</v>
      </c>
      <c r="K240" s="73"/>
      <c r="L240" s="74"/>
      <c r="M240" s="71"/>
      <c r="N240" s="72"/>
      <c r="O240" s="71"/>
      <c r="P240" s="71"/>
      <c r="Q240" s="71"/>
      <c r="R240" s="72"/>
      <c r="S240" s="71"/>
      <c r="T240" s="71"/>
      <c r="U240" s="71">
        <v>0</v>
      </c>
      <c r="V240" s="72">
        <f t="shared" si="78"/>
        <v>0</v>
      </c>
      <c r="W240" s="74"/>
      <c r="X240" s="74"/>
      <c r="Y240" s="74"/>
      <c r="Z240" s="71">
        <v>0</v>
      </c>
      <c r="AA240" s="72"/>
      <c r="AB240" s="71"/>
      <c r="AC240" s="75"/>
      <c r="AD240" s="71"/>
      <c r="AE240" s="77"/>
      <c r="AF240" s="77"/>
    </row>
    <row r="241" spans="1:32" ht="15.6" outlineLevel="2" x14ac:dyDescent="0.3">
      <c r="A241" s="2">
        <f t="shared" si="79"/>
        <v>6</v>
      </c>
      <c r="B241" s="40" t="s">
        <v>229</v>
      </c>
      <c r="C241" s="151">
        <f t="shared" si="75"/>
        <v>1</v>
      </c>
      <c r="D241" s="81">
        <f t="shared" si="72"/>
        <v>1</v>
      </c>
      <c r="E241" s="40"/>
      <c r="F241" s="135">
        <f t="shared" si="76"/>
        <v>1</v>
      </c>
      <c r="G241" s="86"/>
      <c r="H241" s="86"/>
      <c r="I241" s="71">
        <v>1</v>
      </c>
      <c r="J241" s="72">
        <f t="shared" si="77"/>
        <v>387.6</v>
      </c>
      <c r="K241" s="73">
        <v>1</v>
      </c>
      <c r="L241" s="74">
        <v>311.58800000000002</v>
      </c>
      <c r="M241" s="71"/>
      <c r="N241" s="72"/>
      <c r="O241" s="71"/>
      <c r="P241" s="71"/>
      <c r="Q241" s="71"/>
      <c r="R241" s="72"/>
      <c r="S241" s="71"/>
      <c r="T241" s="71"/>
      <c r="U241" s="71">
        <v>0</v>
      </c>
      <c r="V241" s="72">
        <f t="shared" si="78"/>
        <v>0</v>
      </c>
      <c r="W241" s="74"/>
      <c r="X241" s="74"/>
      <c r="Y241" s="74"/>
      <c r="Z241" s="71">
        <v>0</v>
      </c>
      <c r="AA241" s="72"/>
      <c r="AB241" s="71"/>
      <c r="AC241" s="75"/>
      <c r="AD241" s="71"/>
      <c r="AE241" s="77"/>
      <c r="AF241" s="77"/>
    </row>
    <row r="242" spans="1:32" ht="15.6" outlineLevel="2" x14ac:dyDescent="0.3">
      <c r="A242" s="2">
        <f t="shared" si="79"/>
        <v>7</v>
      </c>
      <c r="B242" s="40" t="s">
        <v>230</v>
      </c>
      <c r="C242" s="151">
        <f t="shared" si="75"/>
        <v>0</v>
      </c>
      <c r="D242" s="81">
        <f t="shared" si="72"/>
        <v>0</v>
      </c>
      <c r="E242" s="40"/>
      <c r="F242" s="135">
        <f t="shared" si="76"/>
        <v>0</v>
      </c>
      <c r="G242" s="86"/>
      <c r="H242" s="86"/>
      <c r="I242" s="71"/>
      <c r="J242" s="72">
        <f t="shared" si="77"/>
        <v>0</v>
      </c>
      <c r="K242" s="73"/>
      <c r="L242" s="74"/>
      <c r="M242" s="71"/>
      <c r="N242" s="72"/>
      <c r="O242" s="71"/>
      <c r="P242" s="71"/>
      <c r="Q242" s="71"/>
      <c r="R242" s="72"/>
      <c r="S242" s="71"/>
      <c r="T242" s="71"/>
      <c r="U242" s="71">
        <v>0</v>
      </c>
      <c r="V242" s="72">
        <f t="shared" si="78"/>
        <v>0</v>
      </c>
      <c r="W242" s="74"/>
      <c r="X242" s="74"/>
      <c r="Y242" s="74"/>
      <c r="Z242" s="71">
        <v>0</v>
      </c>
      <c r="AA242" s="72"/>
      <c r="AB242" s="71"/>
      <c r="AC242" s="75"/>
      <c r="AD242" s="71"/>
      <c r="AE242" s="77"/>
      <c r="AF242" s="77"/>
    </row>
    <row r="243" spans="1:32" ht="15.6" outlineLevel="2" x14ac:dyDescent="0.3">
      <c r="A243" s="2">
        <f t="shared" si="79"/>
        <v>8</v>
      </c>
      <c r="B243" s="40" t="s">
        <v>231</v>
      </c>
      <c r="C243" s="151">
        <f t="shared" si="75"/>
        <v>1</v>
      </c>
      <c r="D243" s="81">
        <f t="shared" si="72"/>
        <v>1</v>
      </c>
      <c r="E243" s="40"/>
      <c r="F243" s="135">
        <f t="shared" si="76"/>
        <v>1</v>
      </c>
      <c r="G243" s="86"/>
      <c r="H243" s="86"/>
      <c r="I243" s="71">
        <v>1</v>
      </c>
      <c r="J243" s="72">
        <f t="shared" si="77"/>
        <v>387.6</v>
      </c>
      <c r="K243" s="73">
        <v>1</v>
      </c>
      <c r="L243" s="74">
        <v>311.58800000000002</v>
      </c>
      <c r="M243" s="71"/>
      <c r="N243" s="72"/>
      <c r="O243" s="71"/>
      <c r="P243" s="71"/>
      <c r="Q243" s="71"/>
      <c r="R243" s="72"/>
      <c r="S243" s="71"/>
      <c r="T243" s="71"/>
      <c r="U243" s="71">
        <v>0</v>
      </c>
      <c r="V243" s="72">
        <f t="shared" si="78"/>
        <v>0</v>
      </c>
      <c r="W243" s="74"/>
      <c r="X243" s="74"/>
      <c r="Y243" s="74"/>
      <c r="Z243" s="71">
        <v>0</v>
      </c>
      <c r="AA243" s="72"/>
      <c r="AB243" s="71"/>
      <c r="AC243" s="75"/>
      <c r="AD243" s="71"/>
      <c r="AE243" s="77"/>
      <c r="AF243" s="77"/>
    </row>
    <row r="244" spans="1:32" ht="15.6" outlineLevel="2" x14ac:dyDescent="0.3">
      <c r="A244" s="2">
        <f t="shared" si="79"/>
        <v>9</v>
      </c>
      <c r="B244" s="40" t="s">
        <v>232</v>
      </c>
      <c r="C244" s="151">
        <f t="shared" si="75"/>
        <v>1</v>
      </c>
      <c r="D244" s="81">
        <f t="shared" si="72"/>
        <v>1</v>
      </c>
      <c r="E244" s="40"/>
      <c r="F244" s="135">
        <f t="shared" si="76"/>
        <v>1</v>
      </c>
      <c r="G244" s="86"/>
      <c r="H244" s="86"/>
      <c r="I244" s="71">
        <v>1</v>
      </c>
      <c r="J244" s="72">
        <f t="shared" si="77"/>
        <v>387.6</v>
      </c>
      <c r="K244" s="73">
        <v>1</v>
      </c>
      <c r="L244" s="74">
        <v>311.58800000000002</v>
      </c>
      <c r="M244" s="71"/>
      <c r="N244" s="72"/>
      <c r="O244" s="71"/>
      <c r="P244" s="71"/>
      <c r="Q244" s="71"/>
      <c r="R244" s="72"/>
      <c r="S244" s="71"/>
      <c r="T244" s="71"/>
      <c r="U244" s="71">
        <v>0</v>
      </c>
      <c r="V244" s="72">
        <f t="shared" si="78"/>
        <v>0</v>
      </c>
      <c r="W244" s="74"/>
      <c r="X244" s="74"/>
      <c r="Y244" s="74"/>
      <c r="Z244" s="71">
        <v>0</v>
      </c>
      <c r="AA244" s="72"/>
      <c r="AB244" s="71"/>
      <c r="AC244" s="75"/>
      <c r="AD244" s="71"/>
      <c r="AE244" s="77"/>
      <c r="AF244" s="77"/>
    </row>
    <row r="245" spans="1:32" ht="15.6" outlineLevel="2" x14ac:dyDescent="0.3">
      <c r="A245" s="2">
        <f t="shared" si="79"/>
        <v>10</v>
      </c>
      <c r="B245" s="40" t="s">
        <v>233</v>
      </c>
      <c r="C245" s="151">
        <f t="shared" si="75"/>
        <v>1</v>
      </c>
      <c r="D245" s="81">
        <f t="shared" si="72"/>
        <v>1</v>
      </c>
      <c r="E245" s="40"/>
      <c r="F245" s="135">
        <f t="shared" si="76"/>
        <v>1</v>
      </c>
      <c r="G245" s="86"/>
      <c r="H245" s="86"/>
      <c r="I245" s="71">
        <v>1</v>
      </c>
      <c r="J245" s="72">
        <f t="shared" si="77"/>
        <v>387.6</v>
      </c>
      <c r="K245" s="73">
        <v>1</v>
      </c>
      <c r="L245" s="74">
        <v>311.58800000000002</v>
      </c>
      <c r="M245" s="71"/>
      <c r="N245" s="72"/>
      <c r="O245" s="71"/>
      <c r="P245" s="71"/>
      <c r="Q245" s="71"/>
      <c r="R245" s="72"/>
      <c r="S245" s="71"/>
      <c r="T245" s="71"/>
      <c r="U245" s="71">
        <v>0</v>
      </c>
      <c r="V245" s="72">
        <f t="shared" si="78"/>
        <v>0</v>
      </c>
      <c r="W245" s="74"/>
      <c r="X245" s="74"/>
      <c r="Y245" s="74"/>
      <c r="Z245" s="71">
        <v>0</v>
      </c>
      <c r="AA245" s="72"/>
      <c r="AB245" s="71"/>
      <c r="AC245" s="75"/>
      <c r="AD245" s="71"/>
      <c r="AE245" s="77"/>
      <c r="AF245" s="77"/>
    </row>
    <row r="246" spans="1:32" ht="15.6" outlineLevel="2" x14ac:dyDescent="0.3">
      <c r="A246" s="2">
        <f t="shared" si="79"/>
        <v>11</v>
      </c>
      <c r="B246" s="40" t="s">
        <v>234</v>
      </c>
      <c r="C246" s="151">
        <f t="shared" si="75"/>
        <v>1</v>
      </c>
      <c r="D246" s="81">
        <f t="shared" si="72"/>
        <v>1</v>
      </c>
      <c r="E246" s="40"/>
      <c r="F246" s="135">
        <f t="shared" si="76"/>
        <v>1</v>
      </c>
      <c r="G246" s="86"/>
      <c r="H246" s="86"/>
      <c r="I246" s="71">
        <v>1</v>
      </c>
      <c r="J246" s="72">
        <f t="shared" si="77"/>
        <v>387.6</v>
      </c>
      <c r="K246" s="73">
        <v>1</v>
      </c>
      <c r="L246" s="74">
        <v>311.58800000000002</v>
      </c>
      <c r="M246" s="71"/>
      <c r="N246" s="72"/>
      <c r="O246" s="71"/>
      <c r="P246" s="71"/>
      <c r="Q246" s="71"/>
      <c r="R246" s="72"/>
      <c r="S246" s="71"/>
      <c r="T246" s="71"/>
      <c r="U246" s="71">
        <v>0</v>
      </c>
      <c r="V246" s="72">
        <f t="shared" si="78"/>
        <v>0</v>
      </c>
      <c r="W246" s="74"/>
      <c r="X246" s="74"/>
      <c r="Y246" s="74"/>
      <c r="Z246" s="71">
        <v>0</v>
      </c>
      <c r="AA246" s="72"/>
      <c r="AB246" s="71"/>
      <c r="AC246" s="75"/>
      <c r="AD246" s="71"/>
      <c r="AE246" s="77"/>
      <c r="AF246" s="77"/>
    </row>
    <row r="247" spans="1:32" ht="15.6" outlineLevel="2" x14ac:dyDescent="0.3">
      <c r="A247" s="2">
        <f t="shared" si="79"/>
        <v>12</v>
      </c>
      <c r="B247" s="40" t="s">
        <v>235</v>
      </c>
      <c r="C247" s="151">
        <f t="shared" si="75"/>
        <v>1</v>
      </c>
      <c r="D247" s="81">
        <f t="shared" si="72"/>
        <v>1</v>
      </c>
      <c r="E247" s="40"/>
      <c r="F247" s="135">
        <f t="shared" si="76"/>
        <v>1</v>
      </c>
      <c r="G247" s="86"/>
      <c r="H247" s="86"/>
      <c r="I247" s="71">
        <v>1</v>
      </c>
      <c r="J247" s="72">
        <f t="shared" si="77"/>
        <v>387.6</v>
      </c>
      <c r="K247" s="73">
        <v>1</v>
      </c>
      <c r="L247" s="74">
        <v>311.58800000000002</v>
      </c>
      <c r="M247" s="71"/>
      <c r="N247" s="72"/>
      <c r="O247" s="71"/>
      <c r="P247" s="71"/>
      <c r="Q247" s="71"/>
      <c r="R247" s="72"/>
      <c r="S247" s="71"/>
      <c r="T247" s="71"/>
      <c r="U247" s="71">
        <v>0</v>
      </c>
      <c r="V247" s="72">
        <f t="shared" si="78"/>
        <v>0</v>
      </c>
      <c r="W247" s="74"/>
      <c r="X247" s="74"/>
      <c r="Y247" s="74"/>
      <c r="Z247" s="71">
        <v>0</v>
      </c>
      <c r="AA247" s="72"/>
      <c r="AB247" s="71"/>
      <c r="AC247" s="75"/>
      <c r="AD247" s="71"/>
      <c r="AE247" s="77"/>
      <c r="AF247" s="77"/>
    </row>
    <row r="248" spans="1:32" ht="15.6" outlineLevel="2" x14ac:dyDescent="0.3">
      <c r="A248" s="2">
        <f t="shared" si="79"/>
        <v>13</v>
      </c>
      <c r="B248" s="40" t="s">
        <v>236</v>
      </c>
      <c r="C248" s="151">
        <f t="shared" si="75"/>
        <v>0</v>
      </c>
      <c r="D248" s="81">
        <f t="shared" si="72"/>
        <v>0</v>
      </c>
      <c r="E248" s="40"/>
      <c r="F248" s="135">
        <f t="shared" si="76"/>
        <v>0</v>
      </c>
      <c r="G248" s="86"/>
      <c r="H248" s="86"/>
      <c r="I248" s="71"/>
      <c r="J248" s="72">
        <f t="shared" si="77"/>
        <v>0</v>
      </c>
      <c r="K248" s="73"/>
      <c r="L248" s="74"/>
      <c r="M248" s="71"/>
      <c r="N248" s="72"/>
      <c r="O248" s="71"/>
      <c r="P248" s="71"/>
      <c r="Q248" s="71"/>
      <c r="R248" s="72"/>
      <c r="S248" s="71"/>
      <c r="T248" s="71"/>
      <c r="U248" s="71">
        <v>0</v>
      </c>
      <c r="V248" s="72">
        <f t="shared" si="78"/>
        <v>0</v>
      </c>
      <c r="W248" s="74"/>
      <c r="X248" s="74"/>
      <c r="Y248" s="74"/>
      <c r="Z248" s="71">
        <v>0</v>
      </c>
      <c r="AA248" s="72"/>
      <c r="AB248" s="71"/>
      <c r="AC248" s="75"/>
      <c r="AD248" s="71"/>
      <c r="AE248" s="77"/>
      <c r="AF248" s="77"/>
    </row>
    <row r="249" spans="1:32" ht="15.6" outlineLevel="2" x14ac:dyDescent="0.3">
      <c r="A249" s="2">
        <f t="shared" si="79"/>
        <v>14</v>
      </c>
      <c r="B249" s="40" t="s">
        <v>237</v>
      </c>
      <c r="C249" s="151">
        <f t="shared" si="75"/>
        <v>1</v>
      </c>
      <c r="D249" s="81">
        <f t="shared" si="72"/>
        <v>1</v>
      </c>
      <c r="E249" s="40"/>
      <c r="F249" s="135">
        <f t="shared" si="76"/>
        <v>1</v>
      </c>
      <c r="G249" s="86"/>
      <c r="H249" s="86"/>
      <c r="I249" s="71">
        <v>1</v>
      </c>
      <c r="J249" s="72">
        <f t="shared" si="77"/>
        <v>387.6</v>
      </c>
      <c r="K249" s="73">
        <v>1</v>
      </c>
      <c r="L249" s="74">
        <v>311.58800000000002</v>
      </c>
      <c r="M249" s="71"/>
      <c r="N249" s="72"/>
      <c r="O249" s="71"/>
      <c r="P249" s="71"/>
      <c r="Q249" s="71"/>
      <c r="R249" s="72"/>
      <c r="S249" s="71"/>
      <c r="T249" s="71"/>
      <c r="U249" s="71">
        <v>0</v>
      </c>
      <c r="V249" s="72">
        <f t="shared" si="78"/>
        <v>0</v>
      </c>
      <c r="W249" s="74"/>
      <c r="X249" s="74"/>
      <c r="Y249" s="74"/>
      <c r="Z249" s="71">
        <v>0</v>
      </c>
      <c r="AA249" s="72"/>
      <c r="AB249" s="71"/>
      <c r="AC249" s="75"/>
      <c r="AD249" s="71"/>
      <c r="AE249" s="77"/>
      <c r="AF249" s="77"/>
    </row>
    <row r="250" spans="1:32" ht="15.6" outlineLevel="2" x14ac:dyDescent="0.3">
      <c r="A250" s="2">
        <f t="shared" si="79"/>
        <v>15</v>
      </c>
      <c r="B250" s="40" t="s">
        <v>238</v>
      </c>
      <c r="C250" s="151">
        <f t="shared" si="75"/>
        <v>0</v>
      </c>
      <c r="D250" s="81">
        <f t="shared" si="72"/>
        <v>0</v>
      </c>
      <c r="E250" s="40"/>
      <c r="F250" s="135">
        <f t="shared" si="76"/>
        <v>0</v>
      </c>
      <c r="G250" s="86"/>
      <c r="H250" s="86"/>
      <c r="I250" s="71"/>
      <c r="J250" s="72">
        <f t="shared" si="77"/>
        <v>0</v>
      </c>
      <c r="K250" s="73"/>
      <c r="L250" s="74"/>
      <c r="M250" s="71"/>
      <c r="N250" s="72"/>
      <c r="O250" s="71"/>
      <c r="P250" s="71"/>
      <c r="Q250" s="71"/>
      <c r="R250" s="72"/>
      <c r="S250" s="71"/>
      <c r="T250" s="71"/>
      <c r="U250" s="71">
        <v>0</v>
      </c>
      <c r="V250" s="72">
        <f t="shared" si="78"/>
        <v>0</v>
      </c>
      <c r="W250" s="74"/>
      <c r="X250" s="74"/>
      <c r="Y250" s="74"/>
      <c r="Z250" s="71">
        <v>0</v>
      </c>
      <c r="AA250" s="72"/>
      <c r="AB250" s="71"/>
      <c r="AC250" s="75"/>
      <c r="AD250" s="71"/>
      <c r="AE250" s="77"/>
      <c r="AF250" s="77"/>
    </row>
    <row r="251" spans="1:32" ht="15.6" outlineLevel="2" x14ac:dyDescent="0.3">
      <c r="A251" s="2">
        <f t="shared" si="79"/>
        <v>16</v>
      </c>
      <c r="B251" s="40" t="s">
        <v>239</v>
      </c>
      <c r="C251" s="151">
        <f t="shared" si="75"/>
        <v>1</v>
      </c>
      <c r="D251" s="81">
        <f t="shared" si="72"/>
        <v>1</v>
      </c>
      <c r="E251" s="40"/>
      <c r="F251" s="135">
        <f t="shared" si="76"/>
        <v>1</v>
      </c>
      <c r="G251" s="86"/>
      <c r="H251" s="86"/>
      <c r="I251" s="71">
        <v>1</v>
      </c>
      <c r="J251" s="72">
        <f t="shared" si="77"/>
        <v>387.6</v>
      </c>
      <c r="K251" s="73">
        <v>1</v>
      </c>
      <c r="L251" s="74">
        <v>311.58800000000002</v>
      </c>
      <c r="M251" s="71"/>
      <c r="N251" s="72"/>
      <c r="O251" s="71"/>
      <c r="P251" s="71"/>
      <c r="Q251" s="71"/>
      <c r="R251" s="72"/>
      <c r="S251" s="71"/>
      <c r="T251" s="71"/>
      <c r="U251" s="71">
        <v>0</v>
      </c>
      <c r="V251" s="72">
        <f t="shared" si="78"/>
        <v>0</v>
      </c>
      <c r="W251" s="74"/>
      <c r="X251" s="74"/>
      <c r="Y251" s="74"/>
      <c r="Z251" s="71">
        <v>0</v>
      </c>
      <c r="AA251" s="72"/>
      <c r="AB251" s="71"/>
      <c r="AC251" s="75"/>
      <c r="AD251" s="71"/>
      <c r="AE251" s="77"/>
      <c r="AF251" s="77"/>
    </row>
    <row r="252" spans="1:32" ht="15.6" outlineLevel="2" x14ac:dyDescent="0.3">
      <c r="A252" s="2">
        <f t="shared" si="79"/>
        <v>17</v>
      </c>
      <c r="B252" s="40" t="s">
        <v>240</v>
      </c>
      <c r="C252" s="151">
        <f t="shared" si="75"/>
        <v>1</v>
      </c>
      <c r="D252" s="81">
        <f t="shared" si="72"/>
        <v>1</v>
      </c>
      <c r="E252" s="40"/>
      <c r="F252" s="135">
        <f t="shared" si="76"/>
        <v>1</v>
      </c>
      <c r="G252" s="86"/>
      <c r="H252" s="86"/>
      <c r="I252" s="71">
        <v>1</v>
      </c>
      <c r="J252" s="72">
        <f t="shared" si="77"/>
        <v>387.6</v>
      </c>
      <c r="K252" s="73">
        <v>1</v>
      </c>
      <c r="L252" s="74">
        <v>311.58800000000002</v>
      </c>
      <c r="M252" s="71"/>
      <c r="N252" s="72"/>
      <c r="O252" s="71"/>
      <c r="P252" s="71"/>
      <c r="Q252" s="71"/>
      <c r="R252" s="72"/>
      <c r="S252" s="71"/>
      <c r="T252" s="71"/>
      <c r="U252" s="71">
        <v>0</v>
      </c>
      <c r="V252" s="72">
        <f t="shared" si="78"/>
        <v>0</v>
      </c>
      <c r="W252" s="74"/>
      <c r="X252" s="74"/>
      <c r="Y252" s="74"/>
      <c r="Z252" s="71">
        <v>0</v>
      </c>
      <c r="AA252" s="72"/>
      <c r="AB252" s="71"/>
      <c r="AC252" s="75"/>
      <c r="AD252" s="71"/>
      <c r="AE252" s="77"/>
      <c r="AF252" s="77"/>
    </row>
    <row r="253" spans="1:32" ht="15.6" outlineLevel="2" x14ac:dyDescent="0.3">
      <c r="A253" s="2">
        <f t="shared" si="79"/>
        <v>18</v>
      </c>
      <c r="B253" s="40" t="s">
        <v>241</v>
      </c>
      <c r="C253" s="151">
        <f t="shared" si="75"/>
        <v>0</v>
      </c>
      <c r="D253" s="81">
        <f t="shared" si="72"/>
        <v>0</v>
      </c>
      <c r="E253" s="40"/>
      <c r="F253" s="135">
        <f t="shared" si="76"/>
        <v>0</v>
      </c>
      <c r="G253" s="86"/>
      <c r="H253" s="86"/>
      <c r="I253" s="71"/>
      <c r="J253" s="72">
        <f t="shared" si="77"/>
        <v>0</v>
      </c>
      <c r="K253" s="73"/>
      <c r="L253" s="74"/>
      <c r="M253" s="71"/>
      <c r="N253" s="72"/>
      <c r="O253" s="71"/>
      <c r="P253" s="71"/>
      <c r="Q253" s="71"/>
      <c r="R253" s="72"/>
      <c r="S253" s="71"/>
      <c r="T253" s="71"/>
      <c r="U253" s="71">
        <v>0</v>
      </c>
      <c r="V253" s="72">
        <f t="shared" si="78"/>
        <v>0</v>
      </c>
      <c r="W253" s="74"/>
      <c r="X253" s="74"/>
      <c r="Y253" s="74"/>
      <c r="Z253" s="71">
        <v>0</v>
      </c>
      <c r="AA253" s="72"/>
      <c r="AB253" s="71"/>
      <c r="AC253" s="75"/>
      <c r="AD253" s="71"/>
      <c r="AE253" s="77"/>
      <c r="AF253" s="77"/>
    </row>
    <row r="254" spans="1:32" ht="15.6" outlineLevel="2" x14ac:dyDescent="0.3">
      <c r="A254" s="2">
        <f t="shared" si="79"/>
        <v>19</v>
      </c>
      <c r="B254" s="40" t="s">
        <v>242</v>
      </c>
      <c r="C254" s="151">
        <f t="shared" si="75"/>
        <v>1</v>
      </c>
      <c r="D254" s="81">
        <f t="shared" si="72"/>
        <v>1</v>
      </c>
      <c r="E254" s="40"/>
      <c r="F254" s="135">
        <f t="shared" si="76"/>
        <v>1</v>
      </c>
      <c r="G254" s="86"/>
      <c r="H254" s="86"/>
      <c r="I254" s="71">
        <v>1</v>
      </c>
      <c r="J254" s="72">
        <f t="shared" si="77"/>
        <v>387.6</v>
      </c>
      <c r="K254" s="73">
        <v>1</v>
      </c>
      <c r="L254" s="74">
        <v>311.58800000000002</v>
      </c>
      <c r="M254" s="71"/>
      <c r="N254" s="72"/>
      <c r="O254" s="71"/>
      <c r="P254" s="71"/>
      <c r="Q254" s="71"/>
      <c r="R254" s="72"/>
      <c r="S254" s="71"/>
      <c r="T254" s="71"/>
      <c r="U254" s="71">
        <v>0</v>
      </c>
      <c r="V254" s="72">
        <f t="shared" si="78"/>
        <v>0</v>
      </c>
      <c r="W254" s="74"/>
      <c r="X254" s="74"/>
      <c r="Y254" s="74"/>
      <c r="Z254" s="71">
        <v>0</v>
      </c>
      <c r="AA254" s="72"/>
      <c r="AB254" s="71"/>
      <c r="AC254" s="75"/>
      <c r="AD254" s="71"/>
      <c r="AE254" s="77"/>
      <c r="AF254" s="77"/>
    </row>
    <row r="255" spans="1:32" ht="15.6" outlineLevel="2" x14ac:dyDescent="0.3">
      <c r="A255" s="2">
        <f t="shared" si="79"/>
        <v>20</v>
      </c>
      <c r="B255" s="40" t="s">
        <v>243</v>
      </c>
      <c r="C255" s="151">
        <f t="shared" si="75"/>
        <v>1</v>
      </c>
      <c r="D255" s="81">
        <f t="shared" si="72"/>
        <v>1</v>
      </c>
      <c r="E255" s="40"/>
      <c r="F255" s="135">
        <f t="shared" si="76"/>
        <v>1</v>
      </c>
      <c r="G255" s="86"/>
      <c r="H255" s="86"/>
      <c r="I255" s="71">
        <v>1</v>
      </c>
      <c r="J255" s="72">
        <f t="shared" si="77"/>
        <v>387.6</v>
      </c>
      <c r="K255" s="73">
        <v>1</v>
      </c>
      <c r="L255" s="74">
        <v>311.58800000000002</v>
      </c>
      <c r="M255" s="71"/>
      <c r="N255" s="72"/>
      <c r="O255" s="71"/>
      <c r="P255" s="71"/>
      <c r="Q255" s="71"/>
      <c r="R255" s="72"/>
      <c r="S255" s="71"/>
      <c r="T255" s="71"/>
      <c r="U255" s="71">
        <v>0</v>
      </c>
      <c r="V255" s="72">
        <f t="shared" si="78"/>
        <v>0</v>
      </c>
      <c r="W255" s="74"/>
      <c r="X255" s="74"/>
      <c r="Y255" s="74"/>
      <c r="Z255" s="71">
        <v>0</v>
      </c>
      <c r="AA255" s="72"/>
      <c r="AB255" s="71"/>
      <c r="AC255" s="75"/>
      <c r="AD255" s="71"/>
      <c r="AE255" s="77"/>
      <c r="AF255" s="77"/>
    </row>
    <row r="256" spans="1:32" ht="15.6" outlineLevel="2" x14ac:dyDescent="0.3">
      <c r="A256" s="2">
        <f t="shared" si="79"/>
        <v>21</v>
      </c>
      <c r="B256" s="40" t="s">
        <v>244</v>
      </c>
      <c r="C256" s="151">
        <f t="shared" si="75"/>
        <v>1</v>
      </c>
      <c r="D256" s="81">
        <f t="shared" si="72"/>
        <v>1</v>
      </c>
      <c r="E256" s="40"/>
      <c r="F256" s="135">
        <f t="shared" si="76"/>
        <v>1</v>
      </c>
      <c r="G256" s="86"/>
      <c r="H256" s="86"/>
      <c r="I256" s="71">
        <v>1</v>
      </c>
      <c r="J256" s="72">
        <f t="shared" si="77"/>
        <v>387.6</v>
      </c>
      <c r="K256" s="73">
        <v>1</v>
      </c>
      <c r="L256" s="74">
        <v>311.58800000000002</v>
      </c>
      <c r="M256" s="71"/>
      <c r="N256" s="72"/>
      <c r="O256" s="71"/>
      <c r="P256" s="71"/>
      <c r="Q256" s="71"/>
      <c r="R256" s="72"/>
      <c r="S256" s="71"/>
      <c r="T256" s="71"/>
      <c r="U256" s="71">
        <v>0</v>
      </c>
      <c r="V256" s="72">
        <f t="shared" si="78"/>
        <v>0</v>
      </c>
      <c r="W256" s="74"/>
      <c r="X256" s="74"/>
      <c r="Y256" s="74"/>
      <c r="Z256" s="71">
        <v>0</v>
      </c>
      <c r="AA256" s="72"/>
      <c r="AB256" s="71"/>
      <c r="AC256" s="75"/>
      <c r="AD256" s="71"/>
      <c r="AE256" s="77"/>
      <c r="AF256" s="77"/>
    </row>
    <row r="257" spans="1:971" ht="15.6" outlineLevel="2" x14ac:dyDescent="0.3">
      <c r="A257" s="2">
        <f t="shared" si="79"/>
        <v>22</v>
      </c>
      <c r="B257" s="40" t="s">
        <v>245</v>
      </c>
      <c r="C257" s="151">
        <f t="shared" si="75"/>
        <v>0</v>
      </c>
      <c r="D257" s="81">
        <f t="shared" si="72"/>
        <v>0</v>
      </c>
      <c r="E257" s="40"/>
      <c r="F257" s="135">
        <f t="shared" si="76"/>
        <v>0</v>
      </c>
      <c r="G257" s="86"/>
      <c r="H257" s="86"/>
      <c r="I257" s="71"/>
      <c r="J257" s="72">
        <f t="shared" si="77"/>
        <v>0</v>
      </c>
      <c r="K257" s="73"/>
      <c r="L257" s="74"/>
      <c r="M257" s="71"/>
      <c r="N257" s="72"/>
      <c r="O257" s="71"/>
      <c r="P257" s="71"/>
      <c r="Q257" s="71"/>
      <c r="R257" s="72"/>
      <c r="S257" s="71"/>
      <c r="T257" s="71"/>
      <c r="U257" s="71">
        <v>0</v>
      </c>
      <c r="V257" s="72">
        <f t="shared" si="78"/>
        <v>0</v>
      </c>
      <c r="W257" s="74"/>
      <c r="X257" s="74"/>
      <c r="Y257" s="74"/>
      <c r="Z257" s="71">
        <v>0</v>
      </c>
      <c r="AA257" s="72"/>
      <c r="AB257" s="71"/>
      <c r="AC257" s="75"/>
      <c r="AD257" s="71"/>
      <c r="AE257" s="77"/>
      <c r="AF257" s="77"/>
    </row>
    <row r="258" spans="1:971" ht="15.6" outlineLevel="2" x14ac:dyDescent="0.3">
      <c r="A258" s="2">
        <f t="shared" si="79"/>
        <v>23</v>
      </c>
      <c r="B258" s="40" t="s">
        <v>246</v>
      </c>
      <c r="C258" s="151">
        <f t="shared" si="75"/>
        <v>1</v>
      </c>
      <c r="D258" s="81">
        <f t="shared" si="72"/>
        <v>1</v>
      </c>
      <c r="E258" s="40"/>
      <c r="F258" s="135">
        <f t="shared" si="76"/>
        <v>1</v>
      </c>
      <c r="G258" s="86"/>
      <c r="H258" s="86"/>
      <c r="I258" s="71">
        <v>1</v>
      </c>
      <c r="J258" s="72">
        <f t="shared" si="77"/>
        <v>387.6</v>
      </c>
      <c r="K258" s="73">
        <v>1</v>
      </c>
      <c r="L258" s="74">
        <v>311.58800000000002</v>
      </c>
      <c r="M258" s="71"/>
      <c r="N258" s="72"/>
      <c r="O258" s="71"/>
      <c r="P258" s="71"/>
      <c r="Q258" s="71"/>
      <c r="R258" s="72"/>
      <c r="S258" s="71"/>
      <c r="T258" s="71"/>
      <c r="U258" s="71">
        <v>0</v>
      </c>
      <c r="V258" s="72">
        <f t="shared" si="78"/>
        <v>0</v>
      </c>
      <c r="W258" s="74"/>
      <c r="X258" s="74"/>
      <c r="Y258" s="74"/>
      <c r="Z258" s="71">
        <v>0</v>
      </c>
      <c r="AA258" s="72"/>
      <c r="AB258" s="71"/>
      <c r="AC258" s="75"/>
      <c r="AD258" s="71"/>
      <c r="AE258" s="77"/>
      <c r="AF258" s="77"/>
    </row>
    <row r="259" spans="1:971" ht="15.6" outlineLevel="2" x14ac:dyDescent="0.3">
      <c r="A259" s="2">
        <f t="shared" si="79"/>
        <v>24</v>
      </c>
      <c r="B259" s="40" t="s">
        <v>247</v>
      </c>
      <c r="C259" s="151">
        <f t="shared" si="75"/>
        <v>1</v>
      </c>
      <c r="D259" s="81">
        <f t="shared" si="72"/>
        <v>1</v>
      </c>
      <c r="E259" s="40"/>
      <c r="F259" s="135">
        <f t="shared" si="76"/>
        <v>1</v>
      </c>
      <c r="G259" s="86"/>
      <c r="H259" s="86"/>
      <c r="I259" s="71">
        <v>1</v>
      </c>
      <c r="J259" s="72">
        <f t="shared" si="77"/>
        <v>387.6</v>
      </c>
      <c r="K259" s="73">
        <v>1</v>
      </c>
      <c r="L259" s="74">
        <v>311.58800000000002</v>
      </c>
      <c r="M259" s="71"/>
      <c r="N259" s="72"/>
      <c r="O259" s="71"/>
      <c r="P259" s="71"/>
      <c r="Q259" s="71"/>
      <c r="R259" s="72"/>
      <c r="S259" s="71"/>
      <c r="T259" s="71"/>
      <c r="U259" s="71">
        <v>0</v>
      </c>
      <c r="V259" s="72">
        <f t="shared" si="78"/>
        <v>0</v>
      </c>
      <c r="W259" s="74"/>
      <c r="X259" s="74"/>
      <c r="Y259" s="74"/>
      <c r="Z259" s="71">
        <v>0</v>
      </c>
      <c r="AA259" s="72"/>
      <c r="AB259" s="71"/>
      <c r="AC259" s="75"/>
      <c r="AD259" s="71"/>
      <c r="AE259" s="77"/>
      <c r="AF259" s="77"/>
    </row>
    <row r="260" spans="1:971" ht="15.6" outlineLevel="2" x14ac:dyDescent="0.3">
      <c r="A260" s="2">
        <f t="shared" si="79"/>
        <v>25</v>
      </c>
      <c r="B260" s="40" t="s">
        <v>248</v>
      </c>
      <c r="C260" s="151">
        <f t="shared" si="75"/>
        <v>0</v>
      </c>
      <c r="D260" s="81">
        <f t="shared" si="72"/>
        <v>0</v>
      </c>
      <c r="E260" s="40"/>
      <c r="F260" s="135">
        <f t="shared" si="76"/>
        <v>0</v>
      </c>
      <c r="G260" s="86"/>
      <c r="H260" s="86"/>
      <c r="I260" s="71"/>
      <c r="J260" s="72">
        <f t="shared" si="77"/>
        <v>0</v>
      </c>
      <c r="K260" s="74"/>
      <c r="L260" s="74"/>
      <c r="M260" s="71"/>
      <c r="N260" s="72"/>
      <c r="O260" s="71"/>
      <c r="P260" s="71"/>
      <c r="Q260" s="71"/>
      <c r="R260" s="72"/>
      <c r="S260" s="71"/>
      <c r="T260" s="71"/>
      <c r="U260" s="71">
        <v>0</v>
      </c>
      <c r="V260" s="72">
        <f t="shared" si="78"/>
        <v>0</v>
      </c>
      <c r="W260" s="74"/>
      <c r="X260" s="74"/>
      <c r="Y260" s="74"/>
      <c r="Z260" s="71">
        <v>0</v>
      </c>
      <c r="AA260" s="72"/>
      <c r="AB260" s="71"/>
      <c r="AC260" s="75"/>
      <c r="AD260" s="71"/>
      <c r="AE260" s="77"/>
      <c r="AF260" s="77"/>
    </row>
    <row r="261" spans="1:971" ht="15" customHeight="1" outlineLevel="1" x14ac:dyDescent="0.3">
      <c r="A261" s="176"/>
      <c r="B261" s="160"/>
      <c r="C261" s="26"/>
      <c r="D261" s="26"/>
      <c r="E261" s="26"/>
      <c r="F261" s="81"/>
      <c r="G261" s="81"/>
      <c r="H261" s="81"/>
      <c r="I261" s="71"/>
      <c r="J261" s="72"/>
      <c r="K261" s="73"/>
      <c r="L261" s="71"/>
      <c r="M261" s="71"/>
      <c r="N261" s="72"/>
      <c r="O261" s="71"/>
      <c r="P261" s="71"/>
      <c r="Q261" s="71"/>
      <c r="R261" s="72"/>
      <c r="S261" s="71"/>
      <c r="T261" s="71"/>
      <c r="U261" s="71"/>
      <c r="V261" s="72"/>
      <c r="W261" s="73"/>
      <c r="X261" s="71"/>
      <c r="Y261" s="71"/>
      <c r="Z261" s="71"/>
      <c r="AA261" s="72"/>
      <c r="AB261" s="73"/>
      <c r="AC261" s="75"/>
      <c r="AD261" s="76"/>
      <c r="AE261" s="77"/>
      <c r="AF261" s="77"/>
    </row>
    <row r="262" spans="1:971" ht="15.75" customHeight="1" outlineLevel="1" x14ac:dyDescent="0.3">
      <c r="A262" s="2"/>
      <c r="B262" s="47" t="s">
        <v>249</v>
      </c>
      <c r="C262" s="65">
        <f t="shared" ref="C262" si="80">SUM(C263:C275)</f>
        <v>0</v>
      </c>
      <c r="D262" s="25">
        <f t="shared" ref="D262:D275" si="81">I262+M262+Q262</f>
        <v>5</v>
      </c>
      <c r="E262" s="47"/>
      <c r="F262" s="65">
        <f t="shared" ref="F262" si="82">SUM(F263:F275)</f>
        <v>0</v>
      </c>
      <c r="G262" s="90"/>
      <c r="H262" s="90"/>
      <c r="I262" s="65"/>
      <c r="J262" s="66"/>
      <c r="K262" s="68"/>
      <c r="L262" s="65"/>
      <c r="M262" s="65">
        <f t="shared" ref="M262:AC262" si="83">SUM(M263:M275)</f>
        <v>3</v>
      </c>
      <c r="N262" s="66">
        <f t="shared" si="83"/>
        <v>1713.8999999999999</v>
      </c>
      <c r="O262" s="65">
        <f t="shared" si="83"/>
        <v>0</v>
      </c>
      <c r="P262" s="67">
        <f t="shared" si="83"/>
        <v>0</v>
      </c>
      <c r="Q262" s="65">
        <f t="shared" ref="Q262:R262" si="84">SUM(Q263:Q275)</f>
        <v>2</v>
      </c>
      <c r="R262" s="66">
        <f t="shared" si="84"/>
        <v>1301.2</v>
      </c>
      <c r="S262" s="65">
        <f t="shared" si="83"/>
        <v>0</v>
      </c>
      <c r="T262" s="67">
        <f t="shared" si="83"/>
        <v>0</v>
      </c>
      <c r="U262" s="65">
        <f t="shared" si="83"/>
        <v>32</v>
      </c>
      <c r="V262" s="66">
        <f t="shared" si="83"/>
        <v>736</v>
      </c>
      <c r="W262" s="68">
        <f t="shared" si="83"/>
        <v>0</v>
      </c>
      <c r="X262" s="67">
        <f t="shared" si="83"/>
        <v>0</v>
      </c>
      <c r="Y262" s="67"/>
      <c r="Z262" s="65">
        <f t="shared" si="83"/>
        <v>14</v>
      </c>
      <c r="AA262" s="66">
        <f t="shared" si="83"/>
        <v>512.80000000000007</v>
      </c>
      <c r="AB262" s="68">
        <f t="shared" si="83"/>
        <v>0</v>
      </c>
      <c r="AC262" s="69">
        <f t="shared" si="83"/>
        <v>0</v>
      </c>
      <c r="AD262" s="65"/>
      <c r="AE262" s="77"/>
      <c r="AF262" s="77"/>
    </row>
    <row r="263" spans="1:971" ht="15" customHeight="1" outlineLevel="2" x14ac:dyDescent="0.3">
      <c r="A263" s="21">
        <v>1</v>
      </c>
      <c r="B263" s="48" t="s">
        <v>250</v>
      </c>
      <c r="C263" s="151">
        <f t="shared" ref="C263:C275" si="85">F263+W263+AB263</f>
        <v>0</v>
      </c>
      <c r="D263" s="81">
        <f t="shared" si="81"/>
        <v>1</v>
      </c>
      <c r="E263" s="48"/>
      <c r="F263" s="135">
        <f t="shared" ref="F263:F275" si="86">K263+O263+S263</f>
        <v>0</v>
      </c>
      <c r="G263" s="115"/>
      <c r="H263" s="115"/>
      <c r="I263" s="71"/>
      <c r="J263" s="72"/>
      <c r="K263" s="71"/>
      <c r="L263" s="71"/>
      <c r="M263" s="71">
        <v>1</v>
      </c>
      <c r="N263" s="72">
        <f t="shared" ref="N263:N275" si="87">571.3*M263</f>
        <v>571.29999999999995</v>
      </c>
      <c r="O263" s="73">
        <v>0</v>
      </c>
      <c r="P263" s="74">
        <v>0</v>
      </c>
      <c r="Q263" s="71"/>
      <c r="R263" s="72">
        <f>650.6*Q263</f>
        <v>0</v>
      </c>
      <c r="S263" s="71"/>
      <c r="T263" s="74"/>
      <c r="U263" s="71">
        <v>0</v>
      </c>
      <c r="V263" s="72">
        <f>U263*23</f>
        <v>0</v>
      </c>
      <c r="W263" s="74"/>
      <c r="X263" s="74"/>
      <c r="Y263" s="74"/>
      <c r="Z263" s="71">
        <v>1</v>
      </c>
      <c r="AA263" s="72">
        <v>36.6</v>
      </c>
      <c r="AB263" s="71">
        <v>0</v>
      </c>
      <c r="AC263" s="75">
        <v>0</v>
      </c>
      <c r="AD263" s="71"/>
      <c r="AE263" s="116"/>
      <c r="AF263" s="116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  <c r="BJ263" s="12"/>
      <c r="BK263" s="12"/>
      <c r="BL263" s="12"/>
      <c r="BM263" s="12"/>
      <c r="BN263" s="12"/>
      <c r="BO263" s="12"/>
      <c r="BP263" s="12"/>
      <c r="BQ263" s="12"/>
      <c r="BR263" s="12"/>
      <c r="BS263" s="12"/>
      <c r="BT263" s="12"/>
      <c r="BU263" s="12"/>
      <c r="BV263" s="12"/>
      <c r="BW263" s="12"/>
      <c r="BX263" s="12"/>
      <c r="BY263" s="12"/>
      <c r="BZ263" s="12"/>
      <c r="CA263" s="12"/>
      <c r="CB263" s="12"/>
      <c r="CC263" s="12"/>
      <c r="CD263" s="12"/>
      <c r="CE263" s="12"/>
      <c r="CF263" s="12"/>
      <c r="CG263" s="12"/>
      <c r="CH263" s="12"/>
      <c r="CI263" s="12"/>
      <c r="CJ263" s="12"/>
      <c r="CK263" s="12"/>
      <c r="CL263" s="12"/>
      <c r="CM263" s="12"/>
      <c r="CN263" s="12"/>
      <c r="CO263" s="12"/>
      <c r="CP263" s="12"/>
      <c r="CQ263" s="12"/>
      <c r="CR263" s="12"/>
      <c r="CS263" s="12"/>
      <c r="CT263" s="12"/>
      <c r="CU263" s="12"/>
      <c r="CV263" s="12"/>
      <c r="CW263" s="12"/>
      <c r="CX263" s="12"/>
      <c r="CY263" s="12"/>
      <c r="CZ263" s="12"/>
      <c r="DA263" s="12"/>
      <c r="DB263" s="12"/>
      <c r="DC263" s="12"/>
      <c r="DD263" s="12"/>
      <c r="DE263" s="12"/>
      <c r="DF263" s="12"/>
      <c r="DG263" s="12"/>
      <c r="DH263" s="12"/>
      <c r="DI263" s="12"/>
      <c r="DJ263" s="12"/>
      <c r="DK263" s="12"/>
      <c r="DL263" s="12"/>
      <c r="DM263" s="12"/>
      <c r="DN263" s="12"/>
      <c r="DO263" s="12"/>
      <c r="DP263" s="12"/>
      <c r="DQ263" s="12"/>
      <c r="DR263" s="12"/>
      <c r="DS263" s="12"/>
      <c r="DT263" s="12"/>
      <c r="DU263" s="12"/>
      <c r="DV263" s="12"/>
      <c r="DW263" s="12"/>
      <c r="DX263" s="12"/>
      <c r="DY263" s="12"/>
      <c r="DZ263" s="12"/>
      <c r="EA263" s="12"/>
      <c r="EB263" s="12"/>
      <c r="EC263" s="12"/>
      <c r="ED263" s="12"/>
      <c r="EE263" s="12"/>
      <c r="EF263" s="12"/>
      <c r="EG263" s="12"/>
      <c r="EH263" s="12"/>
      <c r="EI263" s="12"/>
      <c r="EJ263" s="12"/>
      <c r="EK263" s="12"/>
      <c r="EL263" s="12"/>
      <c r="EM263" s="12"/>
      <c r="EN263" s="12"/>
      <c r="EO263" s="12"/>
      <c r="EP263" s="12"/>
      <c r="EQ263" s="12"/>
      <c r="ER263" s="12"/>
      <c r="ES263" s="12"/>
      <c r="ET263" s="12"/>
      <c r="EU263" s="12"/>
      <c r="EV263" s="12"/>
      <c r="EW263" s="12"/>
      <c r="EX263" s="12"/>
      <c r="EY263" s="12"/>
      <c r="EZ263" s="12"/>
      <c r="FA263" s="12"/>
      <c r="FB263" s="12"/>
      <c r="FC263" s="12"/>
      <c r="FD263" s="12"/>
      <c r="FE263" s="12"/>
      <c r="FF263" s="12"/>
      <c r="FG263" s="12"/>
      <c r="FH263" s="12"/>
      <c r="FI263" s="12"/>
      <c r="FJ263" s="12"/>
      <c r="FK263" s="12"/>
      <c r="FL263" s="12"/>
      <c r="FM263" s="12"/>
      <c r="FN263" s="12"/>
      <c r="FO263" s="12"/>
      <c r="FP263" s="12"/>
      <c r="FQ263" s="12"/>
      <c r="FR263" s="12"/>
      <c r="FS263" s="12"/>
      <c r="FT263" s="12"/>
      <c r="FU263" s="12"/>
      <c r="FV263" s="12"/>
      <c r="FW263" s="12"/>
      <c r="FX263" s="12"/>
      <c r="FY263" s="12"/>
      <c r="FZ263" s="12"/>
      <c r="GA263" s="12"/>
      <c r="GB263" s="12"/>
      <c r="GC263" s="12"/>
      <c r="GD263" s="12"/>
      <c r="GE263" s="12"/>
      <c r="GF263" s="12"/>
      <c r="GG263" s="12"/>
      <c r="GH263" s="12"/>
      <c r="GI263" s="12"/>
      <c r="GJ263" s="12"/>
      <c r="GK263" s="12"/>
      <c r="GL263" s="12"/>
      <c r="GM263" s="12"/>
      <c r="GN263" s="12"/>
      <c r="GO263" s="12"/>
      <c r="GP263" s="12"/>
      <c r="GQ263" s="12"/>
      <c r="GR263" s="12"/>
      <c r="GS263" s="12"/>
      <c r="GT263" s="12"/>
      <c r="GU263" s="12"/>
      <c r="GV263" s="12"/>
      <c r="GW263" s="12"/>
      <c r="GX263" s="12"/>
      <c r="GY263" s="12"/>
      <c r="GZ263" s="12"/>
      <c r="HA263" s="12"/>
      <c r="HB263" s="12"/>
      <c r="HC263" s="12"/>
      <c r="HD263" s="12"/>
      <c r="HE263" s="12"/>
      <c r="HF263" s="12"/>
      <c r="HG263" s="12"/>
      <c r="HH263" s="12"/>
      <c r="HI263" s="12"/>
      <c r="HJ263" s="12"/>
      <c r="HK263" s="12"/>
      <c r="HL263" s="12"/>
      <c r="HM263" s="12"/>
      <c r="HN263" s="12"/>
      <c r="HO263" s="12"/>
      <c r="HP263" s="12"/>
      <c r="HQ263" s="12"/>
      <c r="HR263" s="12"/>
      <c r="HS263" s="12"/>
      <c r="HT263" s="12"/>
      <c r="HU263" s="12"/>
      <c r="HV263" s="12"/>
      <c r="HW263" s="12"/>
      <c r="HX263" s="12"/>
      <c r="HY263" s="12"/>
      <c r="HZ263" s="12"/>
      <c r="IA263" s="12"/>
      <c r="IB263" s="12"/>
      <c r="IC263" s="12"/>
      <c r="ID263" s="12"/>
      <c r="IE263" s="12"/>
      <c r="IF263" s="12"/>
      <c r="IG263" s="12"/>
      <c r="IH263" s="12"/>
      <c r="II263" s="12"/>
      <c r="IJ263" s="12"/>
      <c r="IK263" s="12"/>
      <c r="IL263" s="12"/>
      <c r="IM263" s="12"/>
      <c r="IN263" s="12"/>
      <c r="IO263" s="12"/>
      <c r="IP263" s="12"/>
      <c r="IQ263" s="12"/>
      <c r="IR263" s="12"/>
      <c r="IS263" s="12"/>
      <c r="IT263" s="12"/>
      <c r="IU263" s="12"/>
      <c r="IV263" s="12"/>
      <c r="IW263" s="12"/>
      <c r="IX263" s="12"/>
      <c r="IY263" s="12"/>
      <c r="IZ263" s="12"/>
      <c r="JA263" s="12"/>
      <c r="JB263" s="12"/>
      <c r="JC263" s="12"/>
      <c r="JD263" s="12"/>
      <c r="JE263" s="12"/>
      <c r="JF263" s="12"/>
      <c r="JG263" s="12"/>
      <c r="JH263" s="12"/>
      <c r="JI263" s="12"/>
      <c r="JJ263" s="12"/>
      <c r="JK263" s="12"/>
      <c r="JL263" s="12"/>
      <c r="JM263" s="12"/>
      <c r="JN263" s="12"/>
      <c r="JO263" s="12"/>
      <c r="JP263" s="12"/>
      <c r="JQ263" s="12"/>
      <c r="JR263" s="12"/>
      <c r="JS263" s="12"/>
      <c r="JT263" s="12"/>
      <c r="JU263" s="12"/>
      <c r="JV263" s="12"/>
      <c r="JW263" s="12"/>
      <c r="JX263" s="12"/>
      <c r="JY263" s="12"/>
      <c r="JZ263" s="12"/>
      <c r="KA263" s="12"/>
      <c r="KB263" s="12"/>
      <c r="KC263" s="12"/>
      <c r="KD263" s="12"/>
      <c r="KE263" s="12"/>
      <c r="KF263" s="12"/>
      <c r="KG263" s="12"/>
      <c r="KH263" s="12"/>
      <c r="KI263" s="12"/>
      <c r="KJ263" s="12"/>
      <c r="KK263" s="12"/>
      <c r="KL263" s="12"/>
      <c r="KM263" s="12"/>
      <c r="KN263" s="12"/>
      <c r="KO263" s="12"/>
      <c r="KP263" s="12"/>
      <c r="KQ263" s="12"/>
      <c r="KR263" s="12"/>
      <c r="KS263" s="12"/>
      <c r="KT263" s="12"/>
      <c r="KU263" s="12"/>
      <c r="KV263" s="12"/>
      <c r="KW263" s="12"/>
      <c r="KX263" s="12"/>
      <c r="KY263" s="12"/>
      <c r="KZ263" s="12"/>
      <c r="LA263" s="12"/>
      <c r="LB263" s="12"/>
      <c r="LC263" s="12"/>
      <c r="LD263" s="12"/>
      <c r="LE263" s="12"/>
      <c r="LF263" s="12"/>
      <c r="LG263" s="12"/>
      <c r="LH263" s="12"/>
      <c r="LI263" s="12"/>
      <c r="LJ263" s="12"/>
      <c r="LK263" s="12"/>
      <c r="LL263" s="12"/>
      <c r="LM263" s="12"/>
      <c r="LN263" s="12"/>
      <c r="LO263" s="12"/>
      <c r="LP263" s="12"/>
      <c r="LQ263" s="12"/>
      <c r="LR263" s="12"/>
      <c r="LS263" s="12"/>
      <c r="LT263" s="12"/>
      <c r="LU263" s="12"/>
      <c r="LV263" s="12"/>
      <c r="LW263" s="12"/>
      <c r="LX263" s="12"/>
      <c r="LY263" s="12"/>
      <c r="LZ263" s="12"/>
      <c r="MA263" s="12"/>
      <c r="MB263" s="12"/>
      <c r="MC263" s="12"/>
      <c r="MD263" s="12"/>
      <c r="ME263" s="12"/>
      <c r="MF263" s="12"/>
      <c r="MG263" s="12"/>
      <c r="MH263" s="12"/>
      <c r="MI263" s="12"/>
      <c r="MJ263" s="12"/>
      <c r="MK263" s="12"/>
      <c r="ML263" s="12"/>
      <c r="MM263" s="12"/>
      <c r="MN263" s="12"/>
      <c r="MO263" s="12"/>
      <c r="MP263" s="12"/>
      <c r="MQ263" s="12"/>
      <c r="MR263" s="12"/>
      <c r="MS263" s="12"/>
      <c r="MT263" s="12"/>
      <c r="MU263" s="12"/>
      <c r="MV263" s="12"/>
      <c r="MW263" s="12"/>
      <c r="MX263" s="12"/>
      <c r="MY263" s="12"/>
      <c r="MZ263" s="12"/>
      <c r="NA263" s="12"/>
      <c r="NB263" s="12"/>
      <c r="NC263" s="12"/>
      <c r="ND263" s="12"/>
      <c r="NE263" s="12"/>
      <c r="NF263" s="12"/>
      <c r="NG263" s="12"/>
      <c r="NH263" s="12"/>
      <c r="NI263" s="12"/>
      <c r="NJ263" s="12"/>
      <c r="NK263" s="12"/>
      <c r="NL263" s="12"/>
      <c r="NM263" s="12"/>
      <c r="NN263" s="12"/>
      <c r="NO263" s="12"/>
      <c r="NP263" s="12"/>
      <c r="NQ263" s="12"/>
      <c r="NR263" s="12"/>
      <c r="NS263" s="12"/>
      <c r="NT263" s="12"/>
      <c r="NU263" s="12"/>
      <c r="NV263" s="12"/>
      <c r="NW263" s="12"/>
      <c r="NX263" s="12"/>
      <c r="NY263" s="12"/>
      <c r="NZ263" s="12"/>
      <c r="OA263" s="12"/>
      <c r="OB263" s="12"/>
      <c r="OC263" s="12"/>
      <c r="OD263" s="12"/>
      <c r="OE263" s="12"/>
      <c r="OF263" s="12"/>
      <c r="OG263" s="12"/>
      <c r="OH263" s="12"/>
      <c r="OI263" s="12"/>
      <c r="OJ263" s="12"/>
      <c r="OK263" s="12"/>
      <c r="OL263" s="12"/>
      <c r="OM263" s="12"/>
      <c r="ON263" s="12"/>
      <c r="OO263" s="12"/>
      <c r="OP263" s="12"/>
      <c r="OQ263" s="12"/>
      <c r="OR263" s="12"/>
      <c r="OS263" s="12"/>
      <c r="OT263" s="12"/>
      <c r="OU263" s="12"/>
      <c r="OV263" s="12"/>
      <c r="OW263" s="12"/>
      <c r="OX263" s="12"/>
      <c r="OY263" s="12"/>
      <c r="OZ263" s="12"/>
      <c r="PA263" s="12"/>
      <c r="PB263" s="12"/>
      <c r="PC263" s="12"/>
      <c r="PD263" s="12"/>
      <c r="PE263" s="12"/>
      <c r="PF263" s="12"/>
      <c r="PG263" s="12"/>
      <c r="PH263" s="12"/>
      <c r="PI263" s="12"/>
      <c r="PJ263" s="12"/>
      <c r="PK263" s="12"/>
      <c r="PL263" s="12"/>
      <c r="PM263" s="12"/>
      <c r="PN263" s="12"/>
      <c r="PO263" s="12"/>
      <c r="PP263" s="12"/>
      <c r="PQ263" s="12"/>
      <c r="PR263" s="12"/>
      <c r="PS263" s="12"/>
      <c r="PT263" s="12"/>
      <c r="PU263" s="12"/>
      <c r="PV263" s="12"/>
      <c r="PW263" s="12"/>
      <c r="PX263" s="12"/>
      <c r="PY263" s="12"/>
      <c r="PZ263" s="12"/>
      <c r="QA263" s="12"/>
      <c r="QB263" s="12"/>
      <c r="QC263" s="12"/>
      <c r="QD263" s="12"/>
      <c r="QE263" s="12"/>
      <c r="QF263" s="12"/>
      <c r="QG263" s="12"/>
      <c r="QH263" s="12"/>
      <c r="QI263" s="12"/>
      <c r="QJ263" s="12"/>
      <c r="QK263" s="12"/>
      <c r="QL263" s="12"/>
      <c r="QM263" s="12"/>
      <c r="QN263" s="12"/>
      <c r="QO263" s="12"/>
      <c r="QP263" s="12"/>
      <c r="QQ263" s="12"/>
      <c r="QR263" s="12"/>
      <c r="QS263" s="12"/>
      <c r="QT263" s="12"/>
      <c r="QU263" s="12"/>
      <c r="QV263" s="12"/>
      <c r="QW263" s="12"/>
      <c r="QX263" s="12"/>
      <c r="QY263" s="12"/>
      <c r="QZ263" s="12"/>
      <c r="RA263" s="12"/>
      <c r="RB263" s="12"/>
      <c r="RC263" s="12"/>
      <c r="RD263" s="12"/>
      <c r="RE263" s="12"/>
      <c r="RF263" s="12"/>
      <c r="RG263" s="12"/>
      <c r="RH263" s="12"/>
      <c r="RI263" s="12"/>
      <c r="RJ263" s="12"/>
      <c r="RK263" s="12"/>
      <c r="RL263" s="12"/>
      <c r="RM263" s="12"/>
      <c r="RN263" s="12"/>
      <c r="RO263" s="12"/>
      <c r="RP263" s="12"/>
      <c r="RQ263" s="12"/>
      <c r="RR263" s="12"/>
      <c r="RS263" s="12"/>
      <c r="RT263" s="12"/>
      <c r="RU263" s="12"/>
      <c r="RV263" s="12"/>
      <c r="RW263" s="12"/>
      <c r="RX263" s="12"/>
      <c r="RY263" s="12"/>
      <c r="RZ263" s="12"/>
      <c r="SA263" s="12"/>
      <c r="SB263" s="12"/>
      <c r="SC263" s="12"/>
      <c r="SD263" s="12"/>
      <c r="SE263" s="12"/>
      <c r="SF263" s="12"/>
      <c r="SG263" s="12"/>
      <c r="SH263" s="12"/>
      <c r="SI263" s="12"/>
      <c r="SJ263" s="12"/>
      <c r="SK263" s="12"/>
      <c r="SL263" s="12"/>
      <c r="SM263" s="12"/>
      <c r="SN263" s="12"/>
      <c r="SO263" s="12"/>
      <c r="SP263" s="12"/>
      <c r="SQ263" s="12"/>
      <c r="SR263" s="12"/>
      <c r="SS263" s="12"/>
      <c r="ST263" s="12"/>
      <c r="SU263" s="12"/>
      <c r="SV263" s="12"/>
      <c r="SW263" s="12"/>
      <c r="SX263" s="12"/>
      <c r="SY263" s="12"/>
      <c r="SZ263" s="12"/>
      <c r="TA263" s="12"/>
      <c r="TB263" s="12"/>
      <c r="TC263" s="12"/>
      <c r="TD263" s="12"/>
      <c r="TE263" s="12"/>
      <c r="TF263" s="12"/>
      <c r="TG263" s="12"/>
      <c r="TH263" s="12"/>
      <c r="TI263" s="12"/>
      <c r="TJ263" s="12"/>
      <c r="TK263" s="12"/>
      <c r="TL263" s="12"/>
      <c r="TM263" s="12"/>
      <c r="TN263" s="12"/>
      <c r="TO263" s="12"/>
      <c r="TP263" s="12"/>
      <c r="TQ263" s="12"/>
      <c r="TR263" s="12"/>
      <c r="TS263" s="12"/>
      <c r="TT263" s="12"/>
      <c r="TU263" s="12"/>
      <c r="TV263" s="12"/>
      <c r="TW263" s="12"/>
      <c r="TX263" s="12"/>
      <c r="TY263" s="12"/>
      <c r="TZ263" s="12"/>
      <c r="UA263" s="12"/>
      <c r="UB263" s="12"/>
      <c r="UC263" s="12"/>
      <c r="UD263" s="12"/>
      <c r="UE263" s="12"/>
      <c r="UF263" s="12"/>
      <c r="UG263" s="12"/>
      <c r="UH263" s="12"/>
      <c r="UI263" s="12"/>
      <c r="UJ263" s="12"/>
      <c r="UK263" s="12"/>
      <c r="UL263" s="12"/>
      <c r="UM263" s="12"/>
      <c r="UN263" s="12"/>
      <c r="UO263" s="12"/>
      <c r="UP263" s="12"/>
      <c r="UQ263" s="12"/>
      <c r="UR263" s="12"/>
      <c r="US263" s="12"/>
      <c r="UT263" s="12"/>
      <c r="UU263" s="12"/>
      <c r="UV263" s="12"/>
      <c r="UW263" s="12"/>
      <c r="UX263" s="12"/>
      <c r="UY263" s="12"/>
      <c r="UZ263" s="12"/>
      <c r="VA263" s="12"/>
      <c r="VB263" s="12"/>
      <c r="VC263" s="12"/>
      <c r="VD263" s="12"/>
      <c r="VE263" s="12"/>
      <c r="VF263" s="12"/>
      <c r="VG263" s="12"/>
      <c r="VH263" s="12"/>
      <c r="VI263" s="12"/>
      <c r="VJ263" s="12"/>
      <c r="VK263" s="12"/>
      <c r="VL263" s="12"/>
      <c r="VM263" s="12"/>
      <c r="VN263" s="12"/>
      <c r="VO263" s="12"/>
      <c r="VP263" s="12"/>
      <c r="VQ263" s="12"/>
      <c r="VR263" s="12"/>
      <c r="VS263" s="12"/>
      <c r="VT263" s="12"/>
      <c r="VU263" s="12"/>
      <c r="VV263" s="12"/>
      <c r="VW263" s="12"/>
      <c r="VX263" s="12"/>
      <c r="VY263" s="12"/>
      <c r="VZ263" s="12"/>
      <c r="WA263" s="12"/>
      <c r="WB263" s="12"/>
      <c r="WC263" s="12"/>
      <c r="WD263" s="12"/>
      <c r="WE263" s="12"/>
      <c r="WF263" s="12"/>
      <c r="WG263" s="12"/>
      <c r="WH263" s="12"/>
      <c r="WI263" s="12"/>
      <c r="WJ263" s="12"/>
      <c r="WK263" s="12"/>
      <c r="WL263" s="12"/>
      <c r="WM263" s="12"/>
      <c r="WN263" s="12"/>
      <c r="WO263" s="12"/>
      <c r="WP263" s="12"/>
      <c r="WQ263" s="12"/>
      <c r="WR263" s="12"/>
      <c r="WS263" s="12"/>
      <c r="WT263" s="12"/>
      <c r="WU263" s="12"/>
      <c r="WV263" s="12"/>
      <c r="WW263" s="12"/>
      <c r="WX263" s="12"/>
      <c r="WY263" s="12"/>
      <c r="WZ263" s="12"/>
      <c r="XA263" s="12"/>
      <c r="XB263" s="12"/>
      <c r="XC263" s="12"/>
      <c r="XD263" s="12"/>
      <c r="XE263" s="12"/>
      <c r="XF263" s="12"/>
      <c r="XG263" s="12"/>
      <c r="XH263" s="12"/>
      <c r="XI263" s="12"/>
      <c r="XJ263" s="12"/>
      <c r="XK263" s="12"/>
      <c r="XL263" s="12"/>
      <c r="XM263" s="12"/>
      <c r="XN263" s="12"/>
      <c r="XO263" s="12"/>
      <c r="XP263" s="12"/>
      <c r="XQ263" s="12"/>
      <c r="XR263" s="12"/>
      <c r="XS263" s="12"/>
      <c r="XT263" s="12"/>
      <c r="XU263" s="12"/>
      <c r="XV263" s="12"/>
      <c r="XW263" s="12"/>
      <c r="XX263" s="12"/>
      <c r="XY263" s="12"/>
      <c r="XZ263" s="12"/>
      <c r="YA263" s="12"/>
      <c r="YB263" s="12"/>
      <c r="YC263" s="12"/>
      <c r="YD263" s="12"/>
      <c r="YE263" s="12"/>
      <c r="YF263" s="12"/>
      <c r="YG263" s="12"/>
      <c r="YH263" s="12"/>
      <c r="YI263" s="12"/>
      <c r="YJ263" s="12"/>
      <c r="YK263" s="12"/>
      <c r="YL263" s="12"/>
      <c r="YM263" s="12"/>
      <c r="YN263" s="12"/>
      <c r="YO263" s="12"/>
      <c r="YP263" s="12"/>
      <c r="YQ263" s="12"/>
      <c r="YR263" s="12"/>
      <c r="YS263" s="12"/>
      <c r="YT263" s="12"/>
      <c r="YU263" s="12"/>
      <c r="YV263" s="12"/>
      <c r="YW263" s="12"/>
      <c r="YX263" s="12"/>
      <c r="YY263" s="12"/>
      <c r="YZ263" s="12"/>
      <c r="ZA263" s="12"/>
      <c r="ZB263" s="12"/>
      <c r="ZC263" s="12"/>
      <c r="ZD263" s="12"/>
      <c r="ZE263" s="12"/>
      <c r="ZF263" s="12"/>
      <c r="ZG263" s="12"/>
      <c r="ZH263" s="12"/>
      <c r="ZI263" s="12"/>
      <c r="ZJ263" s="12"/>
      <c r="ZK263" s="12"/>
      <c r="ZL263" s="12"/>
      <c r="ZM263" s="12"/>
      <c r="ZN263" s="12"/>
      <c r="ZO263" s="12"/>
      <c r="ZP263" s="12"/>
      <c r="ZQ263" s="12"/>
      <c r="ZR263" s="12"/>
      <c r="ZS263" s="12"/>
      <c r="ZT263" s="12"/>
      <c r="ZU263" s="12"/>
      <c r="ZV263" s="12"/>
      <c r="ZW263" s="12"/>
      <c r="ZX263" s="12"/>
      <c r="ZY263" s="12"/>
      <c r="ZZ263" s="12"/>
      <c r="AAA263" s="12"/>
      <c r="AAB263" s="12"/>
      <c r="AAC263" s="12"/>
      <c r="AAD263" s="12"/>
      <c r="AAE263" s="12"/>
      <c r="AAF263" s="12"/>
      <c r="AAG263" s="12"/>
      <c r="AAH263" s="12"/>
      <c r="AAI263" s="12"/>
      <c r="AAJ263" s="12"/>
      <c r="AAK263" s="12"/>
      <c r="AAL263" s="12"/>
      <c r="AAM263" s="12"/>
      <c r="AAN263" s="12"/>
      <c r="AAO263" s="12"/>
      <c r="AAP263" s="12"/>
      <c r="AAQ263" s="12"/>
      <c r="AAR263" s="12"/>
      <c r="AAS263" s="12"/>
      <c r="AAT263" s="12"/>
      <c r="AAU263" s="12"/>
      <c r="AAV263" s="12"/>
      <c r="AAW263" s="12"/>
      <c r="AAX263" s="12"/>
      <c r="AAY263" s="12"/>
      <c r="AAZ263" s="12"/>
      <c r="ABA263" s="12"/>
      <c r="ABB263" s="12"/>
      <c r="ABC263" s="12"/>
      <c r="ABD263" s="12"/>
      <c r="ABE263" s="12"/>
      <c r="ABF263" s="12"/>
      <c r="ABG263" s="12"/>
      <c r="ABH263" s="12"/>
      <c r="ABI263" s="12"/>
      <c r="ABJ263" s="12"/>
      <c r="ABK263" s="12"/>
      <c r="ABL263" s="12"/>
      <c r="ABM263" s="12"/>
      <c r="ABN263" s="12"/>
      <c r="ABO263" s="12"/>
      <c r="ABP263" s="12"/>
      <c r="ABQ263" s="12"/>
      <c r="ABR263" s="12"/>
      <c r="ABS263" s="12"/>
      <c r="ABT263" s="12"/>
      <c r="ABU263" s="12"/>
      <c r="ABV263" s="12"/>
      <c r="ABW263" s="12"/>
      <c r="ABX263" s="12"/>
      <c r="ABY263" s="12"/>
      <c r="ABZ263" s="12"/>
      <c r="ACA263" s="12"/>
      <c r="ACB263" s="12"/>
      <c r="ACC263" s="12"/>
      <c r="ACD263" s="12"/>
      <c r="ACE263" s="12"/>
      <c r="ACF263" s="12"/>
      <c r="ACG263" s="12"/>
      <c r="ACH263" s="12"/>
      <c r="ACI263" s="12"/>
      <c r="ACJ263" s="12"/>
      <c r="ACK263" s="12"/>
      <c r="ACL263" s="12"/>
      <c r="ACM263" s="12"/>
      <c r="ACN263" s="12"/>
      <c r="ACO263" s="12"/>
      <c r="ACP263" s="12"/>
      <c r="ACQ263" s="12"/>
      <c r="ACR263" s="12"/>
      <c r="ACS263" s="12"/>
      <c r="ACT263" s="12"/>
      <c r="ACU263" s="12"/>
      <c r="ACV263" s="12"/>
      <c r="ACW263" s="12"/>
      <c r="ACX263" s="12"/>
      <c r="ACY263" s="12"/>
      <c r="ACZ263" s="12"/>
      <c r="ADA263" s="12"/>
      <c r="ADB263" s="12"/>
      <c r="ADC263" s="12"/>
      <c r="ADD263" s="12"/>
      <c r="ADE263" s="12"/>
      <c r="ADF263" s="12"/>
      <c r="ADG263" s="12"/>
      <c r="ADH263" s="12"/>
      <c r="ADI263" s="12"/>
      <c r="ADJ263" s="12"/>
      <c r="ADK263" s="12"/>
      <c r="ADL263" s="12"/>
      <c r="ADM263" s="12"/>
      <c r="ADN263" s="12"/>
      <c r="ADO263" s="12"/>
      <c r="ADP263" s="12"/>
      <c r="ADQ263" s="12"/>
      <c r="ADR263" s="12"/>
      <c r="ADS263" s="12"/>
      <c r="ADT263" s="12"/>
      <c r="ADU263" s="12"/>
      <c r="ADV263" s="12"/>
      <c r="ADW263" s="12"/>
      <c r="ADX263" s="12"/>
      <c r="ADY263" s="12"/>
      <c r="ADZ263" s="12"/>
      <c r="AEA263" s="12"/>
      <c r="AEB263" s="12"/>
      <c r="AEC263" s="12"/>
      <c r="AED263" s="12"/>
      <c r="AEE263" s="12"/>
      <c r="AEF263" s="12"/>
      <c r="AEG263" s="12"/>
      <c r="AEH263" s="12"/>
      <c r="AEI263" s="12"/>
      <c r="AEJ263" s="12"/>
      <c r="AEK263" s="12"/>
      <c r="AEL263" s="12"/>
      <c r="AEM263" s="12"/>
      <c r="AEN263" s="12"/>
      <c r="AEO263" s="12"/>
      <c r="AEP263" s="12"/>
      <c r="AEQ263" s="12"/>
      <c r="AER263" s="12"/>
      <c r="AES263" s="12"/>
      <c r="AET263" s="12"/>
      <c r="AEU263" s="12"/>
      <c r="AEV263" s="12"/>
      <c r="AEW263" s="12"/>
      <c r="AEX263" s="12"/>
      <c r="AEY263" s="12"/>
      <c r="AEZ263" s="12"/>
      <c r="AFA263" s="12"/>
      <c r="AFB263" s="12"/>
      <c r="AFC263" s="12"/>
      <c r="AFD263" s="12"/>
      <c r="AFE263" s="12"/>
      <c r="AFF263" s="12"/>
      <c r="AFG263" s="12"/>
      <c r="AFH263" s="12"/>
      <c r="AFI263" s="12"/>
      <c r="AFJ263" s="12"/>
      <c r="AFK263" s="12"/>
      <c r="AFL263" s="12"/>
      <c r="AFM263" s="12"/>
      <c r="AFN263" s="12"/>
      <c r="AFO263" s="12"/>
      <c r="AFP263" s="12"/>
      <c r="AFQ263" s="12"/>
      <c r="AFR263" s="12"/>
      <c r="AFS263" s="12"/>
      <c r="AFT263" s="12"/>
      <c r="AFU263" s="12"/>
      <c r="AFV263" s="12"/>
      <c r="AFW263" s="12"/>
      <c r="AFX263" s="12"/>
      <c r="AFY263" s="12"/>
      <c r="AFZ263" s="12"/>
      <c r="AGA263" s="12"/>
      <c r="AGB263" s="12"/>
      <c r="AGC263" s="12"/>
      <c r="AGD263" s="12"/>
      <c r="AGE263" s="12"/>
      <c r="AGF263" s="12"/>
      <c r="AGG263" s="12"/>
      <c r="AGH263" s="12"/>
      <c r="AGI263" s="12"/>
      <c r="AGJ263" s="12"/>
      <c r="AGK263" s="12"/>
      <c r="AGL263" s="12"/>
      <c r="AGM263" s="12"/>
      <c r="AGN263" s="12"/>
      <c r="AGO263" s="12"/>
      <c r="AGP263" s="12"/>
      <c r="AGQ263" s="12"/>
      <c r="AGR263" s="12"/>
      <c r="AGS263" s="12"/>
      <c r="AGT263" s="12"/>
      <c r="AGU263" s="12"/>
      <c r="AGV263" s="12"/>
      <c r="AGW263" s="12"/>
      <c r="AGX263" s="12"/>
      <c r="AGY263" s="12"/>
      <c r="AGZ263" s="12"/>
      <c r="AHA263" s="12"/>
      <c r="AHB263" s="12"/>
      <c r="AHC263" s="12"/>
      <c r="AHD263" s="12"/>
      <c r="AHE263" s="12"/>
      <c r="AHF263" s="12"/>
      <c r="AHG263" s="12"/>
      <c r="AHH263" s="12"/>
      <c r="AHI263" s="12"/>
      <c r="AHJ263" s="12"/>
      <c r="AHK263" s="12"/>
      <c r="AHL263" s="12"/>
      <c r="AHM263" s="12"/>
      <c r="AHN263" s="12"/>
      <c r="AHO263" s="12"/>
      <c r="AHP263" s="12"/>
      <c r="AHQ263" s="12"/>
      <c r="AHR263" s="12"/>
      <c r="AHS263" s="12"/>
      <c r="AHT263" s="12"/>
      <c r="AHU263" s="12"/>
      <c r="AHV263" s="12"/>
      <c r="AHW263" s="12"/>
      <c r="AHX263" s="12"/>
      <c r="AHY263" s="12"/>
      <c r="AHZ263" s="12"/>
      <c r="AIA263" s="12"/>
      <c r="AIB263" s="12"/>
      <c r="AIC263" s="12"/>
      <c r="AID263" s="12"/>
      <c r="AIE263" s="12"/>
      <c r="AIF263" s="12"/>
      <c r="AIG263" s="12"/>
      <c r="AIH263" s="12"/>
      <c r="AII263" s="12"/>
      <c r="AIJ263" s="12"/>
      <c r="AIK263" s="12"/>
      <c r="AIL263" s="12"/>
      <c r="AIM263" s="12"/>
      <c r="AIN263" s="12"/>
      <c r="AIO263" s="12"/>
      <c r="AIP263" s="12"/>
      <c r="AIQ263" s="12"/>
      <c r="AIR263" s="12"/>
      <c r="AIS263" s="12"/>
      <c r="AIT263" s="12"/>
      <c r="AIU263" s="12"/>
      <c r="AIV263" s="12"/>
      <c r="AIW263" s="12"/>
      <c r="AIX263" s="12"/>
      <c r="AIY263" s="12"/>
      <c r="AIZ263" s="12"/>
      <c r="AJA263" s="12"/>
      <c r="AJB263" s="12"/>
      <c r="AJC263" s="12"/>
      <c r="AJD263" s="12"/>
      <c r="AJE263" s="12"/>
      <c r="AJF263" s="12"/>
      <c r="AJG263" s="12"/>
      <c r="AJH263" s="12"/>
      <c r="AJI263" s="12"/>
      <c r="AJJ263" s="12"/>
      <c r="AJK263" s="12"/>
      <c r="AJL263" s="12"/>
      <c r="AJM263" s="12"/>
      <c r="AJN263" s="12"/>
      <c r="AJO263" s="12"/>
      <c r="AJP263" s="12"/>
      <c r="AJQ263" s="12"/>
      <c r="AJR263" s="12"/>
      <c r="AJS263" s="12"/>
      <c r="AJT263" s="12"/>
      <c r="AJU263" s="12"/>
      <c r="AJV263" s="12"/>
      <c r="AJW263" s="12"/>
      <c r="AJX263" s="12"/>
      <c r="AJY263" s="12"/>
      <c r="AJZ263" s="12"/>
      <c r="AKA263" s="12"/>
      <c r="AKB263" s="12"/>
      <c r="AKC263" s="12"/>
      <c r="AKD263" s="12"/>
      <c r="AKE263" s="12"/>
      <c r="AKF263" s="12"/>
      <c r="AKG263" s="12"/>
      <c r="AKH263" s="12"/>
      <c r="AKI263" s="12"/>
    </row>
    <row r="264" spans="1:971" ht="15" customHeight="1" outlineLevel="2" x14ac:dyDescent="0.3">
      <c r="A264" s="21">
        <v>2</v>
      </c>
      <c r="B264" s="48" t="s">
        <v>251</v>
      </c>
      <c r="C264" s="151">
        <f t="shared" si="85"/>
        <v>0</v>
      </c>
      <c r="D264" s="81">
        <f t="shared" si="81"/>
        <v>0</v>
      </c>
      <c r="E264" s="48"/>
      <c r="F264" s="135">
        <f t="shared" si="86"/>
        <v>0</v>
      </c>
      <c r="G264" s="115"/>
      <c r="H264" s="115"/>
      <c r="I264" s="71"/>
      <c r="J264" s="72"/>
      <c r="K264" s="71"/>
      <c r="L264" s="71"/>
      <c r="M264" s="71"/>
      <c r="N264" s="72">
        <f t="shared" si="87"/>
        <v>0</v>
      </c>
      <c r="O264" s="73"/>
      <c r="P264" s="74"/>
      <c r="Q264" s="71"/>
      <c r="R264" s="72">
        <f t="shared" ref="R264:R275" si="88">650.6*Q264</f>
        <v>0</v>
      </c>
      <c r="S264" s="71"/>
      <c r="T264" s="74"/>
      <c r="U264" s="71">
        <v>0</v>
      </c>
      <c r="V264" s="72">
        <f t="shared" ref="V264:V275" si="89">U264*23</f>
        <v>0</v>
      </c>
      <c r="W264" s="73"/>
      <c r="X264" s="74"/>
      <c r="Y264" s="74"/>
      <c r="Z264" s="71">
        <v>0</v>
      </c>
      <c r="AA264" s="72"/>
      <c r="AB264" s="71"/>
      <c r="AC264" s="75"/>
      <c r="AD264" s="71"/>
      <c r="AE264" s="116"/>
      <c r="AF264" s="116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  <c r="BJ264" s="12"/>
      <c r="BK264" s="12"/>
      <c r="BL264" s="12"/>
      <c r="BM264" s="12"/>
      <c r="BN264" s="12"/>
      <c r="BO264" s="12"/>
      <c r="BP264" s="12"/>
      <c r="BQ264" s="12"/>
      <c r="BR264" s="12"/>
      <c r="BS264" s="12"/>
      <c r="BT264" s="12"/>
      <c r="BU264" s="12"/>
      <c r="BV264" s="12"/>
      <c r="BW264" s="12"/>
      <c r="BX264" s="12"/>
      <c r="BY264" s="12"/>
      <c r="BZ264" s="12"/>
      <c r="CA264" s="12"/>
      <c r="CB264" s="12"/>
      <c r="CC264" s="12"/>
      <c r="CD264" s="12"/>
      <c r="CE264" s="12"/>
      <c r="CF264" s="12"/>
      <c r="CG264" s="12"/>
      <c r="CH264" s="12"/>
      <c r="CI264" s="12"/>
      <c r="CJ264" s="12"/>
      <c r="CK264" s="12"/>
      <c r="CL264" s="12"/>
      <c r="CM264" s="12"/>
      <c r="CN264" s="12"/>
      <c r="CO264" s="12"/>
      <c r="CP264" s="12"/>
      <c r="CQ264" s="12"/>
      <c r="CR264" s="12"/>
      <c r="CS264" s="12"/>
      <c r="CT264" s="12"/>
      <c r="CU264" s="12"/>
      <c r="CV264" s="12"/>
      <c r="CW264" s="12"/>
      <c r="CX264" s="12"/>
      <c r="CY264" s="12"/>
      <c r="CZ264" s="12"/>
      <c r="DA264" s="12"/>
      <c r="DB264" s="12"/>
      <c r="DC264" s="12"/>
      <c r="DD264" s="12"/>
      <c r="DE264" s="12"/>
      <c r="DF264" s="12"/>
      <c r="DG264" s="12"/>
      <c r="DH264" s="12"/>
      <c r="DI264" s="12"/>
      <c r="DJ264" s="12"/>
      <c r="DK264" s="12"/>
      <c r="DL264" s="12"/>
      <c r="DM264" s="12"/>
      <c r="DN264" s="12"/>
      <c r="DO264" s="12"/>
      <c r="DP264" s="12"/>
      <c r="DQ264" s="12"/>
      <c r="DR264" s="12"/>
      <c r="DS264" s="12"/>
      <c r="DT264" s="12"/>
      <c r="DU264" s="12"/>
      <c r="DV264" s="12"/>
      <c r="DW264" s="12"/>
      <c r="DX264" s="12"/>
      <c r="DY264" s="12"/>
      <c r="DZ264" s="12"/>
      <c r="EA264" s="12"/>
      <c r="EB264" s="12"/>
      <c r="EC264" s="12"/>
      <c r="ED264" s="12"/>
      <c r="EE264" s="12"/>
      <c r="EF264" s="12"/>
      <c r="EG264" s="12"/>
      <c r="EH264" s="12"/>
      <c r="EI264" s="12"/>
      <c r="EJ264" s="12"/>
      <c r="EK264" s="12"/>
      <c r="EL264" s="12"/>
      <c r="EM264" s="12"/>
      <c r="EN264" s="12"/>
      <c r="EO264" s="12"/>
      <c r="EP264" s="12"/>
      <c r="EQ264" s="12"/>
      <c r="ER264" s="12"/>
      <c r="ES264" s="12"/>
      <c r="ET264" s="12"/>
      <c r="EU264" s="12"/>
      <c r="EV264" s="12"/>
      <c r="EW264" s="12"/>
      <c r="EX264" s="12"/>
      <c r="EY264" s="12"/>
      <c r="EZ264" s="12"/>
      <c r="FA264" s="12"/>
      <c r="FB264" s="12"/>
      <c r="FC264" s="12"/>
      <c r="FD264" s="12"/>
      <c r="FE264" s="12"/>
      <c r="FF264" s="12"/>
      <c r="FG264" s="12"/>
      <c r="FH264" s="12"/>
      <c r="FI264" s="12"/>
      <c r="FJ264" s="12"/>
      <c r="FK264" s="12"/>
      <c r="FL264" s="12"/>
      <c r="FM264" s="12"/>
      <c r="FN264" s="12"/>
      <c r="FO264" s="12"/>
      <c r="FP264" s="12"/>
      <c r="FQ264" s="12"/>
      <c r="FR264" s="12"/>
      <c r="FS264" s="12"/>
      <c r="FT264" s="12"/>
      <c r="FU264" s="12"/>
      <c r="FV264" s="12"/>
      <c r="FW264" s="12"/>
      <c r="FX264" s="12"/>
      <c r="FY264" s="12"/>
      <c r="FZ264" s="12"/>
      <c r="GA264" s="12"/>
      <c r="GB264" s="12"/>
      <c r="GC264" s="12"/>
      <c r="GD264" s="12"/>
      <c r="GE264" s="12"/>
      <c r="GF264" s="12"/>
      <c r="GG264" s="12"/>
      <c r="GH264" s="12"/>
      <c r="GI264" s="12"/>
      <c r="GJ264" s="12"/>
      <c r="GK264" s="12"/>
      <c r="GL264" s="12"/>
      <c r="GM264" s="12"/>
      <c r="GN264" s="12"/>
      <c r="GO264" s="12"/>
      <c r="GP264" s="12"/>
      <c r="GQ264" s="12"/>
      <c r="GR264" s="12"/>
      <c r="GS264" s="12"/>
      <c r="GT264" s="12"/>
      <c r="GU264" s="12"/>
      <c r="GV264" s="12"/>
      <c r="GW264" s="12"/>
      <c r="GX264" s="12"/>
      <c r="GY264" s="12"/>
      <c r="GZ264" s="12"/>
      <c r="HA264" s="12"/>
      <c r="HB264" s="12"/>
      <c r="HC264" s="12"/>
      <c r="HD264" s="12"/>
      <c r="HE264" s="12"/>
      <c r="HF264" s="12"/>
      <c r="HG264" s="12"/>
      <c r="HH264" s="12"/>
      <c r="HI264" s="12"/>
      <c r="HJ264" s="12"/>
      <c r="HK264" s="12"/>
      <c r="HL264" s="12"/>
      <c r="HM264" s="12"/>
      <c r="HN264" s="12"/>
      <c r="HO264" s="12"/>
      <c r="HP264" s="12"/>
      <c r="HQ264" s="12"/>
      <c r="HR264" s="12"/>
      <c r="HS264" s="12"/>
      <c r="HT264" s="12"/>
      <c r="HU264" s="12"/>
      <c r="HV264" s="12"/>
      <c r="HW264" s="12"/>
      <c r="HX264" s="12"/>
      <c r="HY264" s="12"/>
      <c r="HZ264" s="12"/>
      <c r="IA264" s="12"/>
      <c r="IB264" s="12"/>
      <c r="IC264" s="12"/>
      <c r="ID264" s="12"/>
      <c r="IE264" s="12"/>
      <c r="IF264" s="12"/>
      <c r="IG264" s="12"/>
      <c r="IH264" s="12"/>
      <c r="II264" s="12"/>
      <c r="IJ264" s="12"/>
      <c r="IK264" s="12"/>
      <c r="IL264" s="12"/>
      <c r="IM264" s="12"/>
      <c r="IN264" s="12"/>
      <c r="IO264" s="12"/>
      <c r="IP264" s="12"/>
      <c r="IQ264" s="12"/>
      <c r="IR264" s="12"/>
      <c r="IS264" s="12"/>
      <c r="IT264" s="12"/>
      <c r="IU264" s="12"/>
      <c r="IV264" s="12"/>
      <c r="IW264" s="12"/>
      <c r="IX264" s="12"/>
      <c r="IY264" s="12"/>
      <c r="IZ264" s="12"/>
      <c r="JA264" s="12"/>
      <c r="JB264" s="12"/>
      <c r="JC264" s="12"/>
      <c r="JD264" s="12"/>
      <c r="JE264" s="12"/>
      <c r="JF264" s="12"/>
      <c r="JG264" s="12"/>
      <c r="JH264" s="12"/>
      <c r="JI264" s="12"/>
      <c r="JJ264" s="12"/>
      <c r="JK264" s="12"/>
      <c r="JL264" s="12"/>
      <c r="JM264" s="12"/>
      <c r="JN264" s="12"/>
      <c r="JO264" s="12"/>
      <c r="JP264" s="12"/>
      <c r="JQ264" s="12"/>
      <c r="JR264" s="12"/>
      <c r="JS264" s="12"/>
      <c r="JT264" s="12"/>
      <c r="JU264" s="12"/>
      <c r="JV264" s="12"/>
      <c r="JW264" s="12"/>
      <c r="JX264" s="12"/>
      <c r="JY264" s="12"/>
      <c r="JZ264" s="12"/>
      <c r="KA264" s="12"/>
      <c r="KB264" s="12"/>
      <c r="KC264" s="12"/>
      <c r="KD264" s="12"/>
      <c r="KE264" s="12"/>
      <c r="KF264" s="12"/>
      <c r="KG264" s="12"/>
      <c r="KH264" s="12"/>
      <c r="KI264" s="12"/>
      <c r="KJ264" s="12"/>
      <c r="KK264" s="12"/>
      <c r="KL264" s="12"/>
      <c r="KM264" s="12"/>
      <c r="KN264" s="12"/>
      <c r="KO264" s="12"/>
      <c r="KP264" s="12"/>
      <c r="KQ264" s="12"/>
      <c r="KR264" s="12"/>
      <c r="KS264" s="12"/>
      <c r="KT264" s="12"/>
      <c r="KU264" s="12"/>
      <c r="KV264" s="12"/>
      <c r="KW264" s="12"/>
      <c r="KX264" s="12"/>
      <c r="KY264" s="12"/>
      <c r="KZ264" s="12"/>
      <c r="LA264" s="12"/>
      <c r="LB264" s="12"/>
      <c r="LC264" s="12"/>
      <c r="LD264" s="12"/>
      <c r="LE264" s="12"/>
      <c r="LF264" s="12"/>
      <c r="LG264" s="12"/>
      <c r="LH264" s="12"/>
      <c r="LI264" s="12"/>
      <c r="LJ264" s="12"/>
      <c r="LK264" s="12"/>
      <c r="LL264" s="12"/>
      <c r="LM264" s="12"/>
      <c r="LN264" s="12"/>
      <c r="LO264" s="12"/>
      <c r="LP264" s="12"/>
      <c r="LQ264" s="12"/>
      <c r="LR264" s="12"/>
      <c r="LS264" s="12"/>
      <c r="LT264" s="12"/>
      <c r="LU264" s="12"/>
      <c r="LV264" s="12"/>
      <c r="LW264" s="12"/>
      <c r="LX264" s="12"/>
      <c r="LY264" s="12"/>
      <c r="LZ264" s="12"/>
      <c r="MA264" s="12"/>
      <c r="MB264" s="12"/>
      <c r="MC264" s="12"/>
      <c r="MD264" s="12"/>
      <c r="ME264" s="12"/>
      <c r="MF264" s="12"/>
      <c r="MG264" s="12"/>
      <c r="MH264" s="12"/>
      <c r="MI264" s="12"/>
      <c r="MJ264" s="12"/>
      <c r="MK264" s="12"/>
      <c r="ML264" s="12"/>
      <c r="MM264" s="12"/>
      <c r="MN264" s="12"/>
      <c r="MO264" s="12"/>
      <c r="MP264" s="12"/>
      <c r="MQ264" s="12"/>
      <c r="MR264" s="12"/>
      <c r="MS264" s="12"/>
      <c r="MT264" s="12"/>
      <c r="MU264" s="12"/>
      <c r="MV264" s="12"/>
      <c r="MW264" s="12"/>
      <c r="MX264" s="12"/>
      <c r="MY264" s="12"/>
      <c r="MZ264" s="12"/>
      <c r="NA264" s="12"/>
      <c r="NB264" s="12"/>
      <c r="NC264" s="12"/>
      <c r="ND264" s="12"/>
      <c r="NE264" s="12"/>
      <c r="NF264" s="12"/>
      <c r="NG264" s="12"/>
      <c r="NH264" s="12"/>
      <c r="NI264" s="12"/>
      <c r="NJ264" s="12"/>
      <c r="NK264" s="12"/>
      <c r="NL264" s="12"/>
      <c r="NM264" s="12"/>
      <c r="NN264" s="12"/>
      <c r="NO264" s="12"/>
      <c r="NP264" s="12"/>
      <c r="NQ264" s="12"/>
      <c r="NR264" s="12"/>
      <c r="NS264" s="12"/>
      <c r="NT264" s="12"/>
      <c r="NU264" s="12"/>
      <c r="NV264" s="12"/>
      <c r="NW264" s="12"/>
      <c r="NX264" s="12"/>
      <c r="NY264" s="12"/>
      <c r="NZ264" s="12"/>
      <c r="OA264" s="12"/>
      <c r="OB264" s="12"/>
      <c r="OC264" s="12"/>
      <c r="OD264" s="12"/>
      <c r="OE264" s="12"/>
      <c r="OF264" s="12"/>
      <c r="OG264" s="12"/>
      <c r="OH264" s="12"/>
      <c r="OI264" s="12"/>
      <c r="OJ264" s="12"/>
      <c r="OK264" s="12"/>
      <c r="OL264" s="12"/>
      <c r="OM264" s="12"/>
      <c r="ON264" s="12"/>
      <c r="OO264" s="12"/>
      <c r="OP264" s="12"/>
      <c r="OQ264" s="12"/>
      <c r="OR264" s="12"/>
      <c r="OS264" s="12"/>
      <c r="OT264" s="12"/>
      <c r="OU264" s="12"/>
      <c r="OV264" s="12"/>
      <c r="OW264" s="12"/>
      <c r="OX264" s="12"/>
      <c r="OY264" s="12"/>
      <c r="OZ264" s="12"/>
      <c r="PA264" s="12"/>
      <c r="PB264" s="12"/>
      <c r="PC264" s="12"/>
      <c r="PD264" s="12"/>
      <c r="PE264" s="12"/>
      <c r="PF264" s="12"/>
      <c r="PG264" s="12"/>
      <c r="PH264" s="12"/>
      <c r="PI264" s="12"/>
      <c r="PJ264" s="12"/>
      <c r="PK264" s="12"/>
      <c r="PL264" s="12"/>
      <c r="PM264" s="12"/>
      <c r="PN264" s="12"/>
      <c r="PO264" s="12"/>
      <c r="PP264" s="12"/>
      <c r="PQ264" s="12"/>
      <c r="PR264" s="12"/>
      <c r="PS264" s="12"/>
      <c r="PT264" s="12"/>
      <c r="PU264" s="12"/>
      <c r="PV264" s="12"/>
      <c r="PW264" s="12"/>
      <c r="PX264" s="12"/>
      <c r="PY264" s="12"/>
      <c r="PZ264" s="12"/>
      <c r="QA264" s="12"/>
      <c r="QB264" s="12"/>
      <c r="QC264" s="12"/>
      <c r="QD264" s="12"/>
      <c r="QE264" s="12"/>
      <c r="QF264" s="12"/>
      <c r="QG264" s="12"/>
      <c r="QH264" s="12"/>
      <c r="QI264" s="12"/>
      <c r="QJ264" s="12"/>
      <c r="QK264" s="12"/>
      <c r="QL264" s="12"/>
      <c r="QM264" s="12"/>
      <c r="QN264" s="12"/>
      <c r="QO264" s="12"/>
      <c r="QP264" s="12"/>
      <c r="QQ264" s="12"/>
      <c r="QR264" s="12"/>
      <c r="QS264" s="12"/>
      <c r="QT264" s="12"/>
      <c r="QU264" s="12"/>
      <c r="QV264" s="12"/>
      <c r="QW264" s="12"/>
      <c r="QX264" s="12"/>
      <c r="QY264" s="12"/>
      <c r="QZ264" s="12"/>
      <c r="RA264" s="12"/>
      <c r="RB264" s="12"/>
      <c r="RC264" s="12"/>
      <c r="RD264" s="12"/>
      <c r="RE264" s="12"/>
      <c r="RF264" s="12"/>
      <c r="RG264" s="12"/>
      <c r="RH264" s="12"/>
      <c r="RI264" s="12"/>
      <c r="RJ264" s="12"/>
      <c r="RK264" s="12"/>
      <c r="RL264" s="12"/>
      <c r="RM264" s="12"/>
      <c r="RN264" s="12"/>
      <c r="RO264" s="12"/>
      <c r="RP264" s="12"/>
      <c r="RQ264" s="12"/>
      <c r="RR264" s="12"/>
      <c r="RS264" s="12"/>
      <c r="RT264" s="12"/>
      <c r="RU264" s="12"/>
      <c r="RV264" s="12"/>
      <c r="RW264" s="12"/>
      <c r="RX264" s="12"/>
      <c r="RY264" s="12"/>
      <c r="RZ264" s="12"/>
      <c r="SA264" s="12"/>
      <c r="SB264" s="12"/>
      <c r="SC264" s="12"/>
      <c r="SD264" s="12"/>
      <c r="SE264" s="12"/>
      <c r="SF264" s="12"/>
      <c r="SG264" s="12"/>
      <c r="SH264" s="12"/>
      <c r="SI264" s="12"/>
      <c r="SJ264" s="12"/>
      <c r="SK264" s="12"/>
      <c r="SL264" s="12"/>
      <c r="SM264" s="12"/>
      <c r="SN264" s="12"/>
      <c r="SO264" s="12"/>
      <c r="SP264" s="12"/>
      <c r="SQ264" s="12"/>
      <c r="SR264" s="12"/>
      <c r="SS264" s="12"/>
      <c r="ST264" s="12"/>
      <c r="SU264" s="12"/>
      <c r="SV264" s="12"/>
      <c r="SW264" s="12"/>
      <c r="SX264" s="12"/>
      <c r="SY264" s="12"/>
      <c r="SZ264" s="12"/>
      <c r="TA264" s="12"/>
      <c r="TB264" s="12"/>
      <c r="TC264" s="12"/>
      <c r="TD264" s="12"/>
      <c r="TE264" s="12"/>
      <c r="TF264" s="12"/>
      <c r="TG264" s="12"/>
      <c r="TH264" s="12"/>
      <c r="TI264" s="12"/>
      <c r="TJ264" s="12"/>
      <c r="TK264" s="12"/>
      <c r="TL264" s="12"/>
      <c r="TM264" s="12"/>
      <c r="TN264" s="12"/>
      <c r="TO264" s="12"/>
      <c r="TP264" s="12"/>
      <c r="TQ264" s="12"/>
      <c r="TR264" s="12"/>
      <c r="TS264" s="12"/>
      <c r="TT264" s="12"/>
      <c r="TU264" s="12"/>
      <c r="TV264" s="12"/>
      <c r="TW264" s="12"/>
      <c r="TX264" s="12"/>
      <c r="TY264" s="12"/>
      <c r="TZ264" s="12"/>
      <c r="UA264" s="12"/>
      <c r="UB264" s="12"/>
      <c r="UC264" s="12"/>
      <c r="UD264" s="12"/>
      <c r="UE264" s="12"/>
      <c r="UF264" s="12"/>
      <c r="UG264" s="12"/>
      <c r="UH264" s="12"/>
      <c r="UI264" s="12"/>
      <c r="UJ264" s="12"/>
      <c r="UK264" s="12"/>
      <c r="UL264" s="12"/>
      <c r="UM264" s="12"/>
      <c r="UN264" s="12"/>
      <c r="UO264" s="12"/>
      <c r="UP264" s="12"/>
      <c r="UQ264" s="12"/>
      <c r="UR264" s="12"/>
      <c r="US264" s="12"/>
      <c r="UT264" s="12"/>
      <c r="UU264" s="12"/>
      <c r="UV264" s="12"/>
      <c r="UW264" s="12"/>
      <c r="UX264" s="12"/>
      <c r="UY264" s="12"/>
      <c r="UZ264" s="12"/>
      <c r="VA264" s="12"/>
      <c r="VB264" s="12"/>
      <c r="VC264" s="12"/>
      <c r="VD264" s="12"/>
      <c r="VE264" s="12"/>
      <c r="VF264" s="12"/>
      <c r="VG264" s="12"/>
      <c r="VH264" s="12"/>
      <c r="VI264" s="12"/>
      <c r="VJ264" s="12"/>
      <c r="VK264" s="12"/>
      <c r="VL264" s="12"/>
      <c r="VM264" s="12"/>
      <c r="VN264" s="12"/>
      <c r="VO264" s="12"/>
      <c r="VP264" s="12"/>
      <c r="VQ264" s="12"/>
      <c r="VR264" s="12"/>
      <c r="VS264" s="12"/>
      <c r="VT264" s="12"/>
      <c r="VU264" s="12"/>
      <c r="VV264" s="12"/>
      <c r="VW264" s="12"/>
      <c r="VX264" s="12"/>
      <c r="VY264" s="12"/>
      <c r="VZ264" s="12"/>
      <c r="WA264" s="12"/>
      <c r="WB264" s="12"/>
      <c r="WC264" s="12"/>
      <c r="WD264" s="12"/>
      <c r="WE264" s="12"/>
      <c r="WF264" s="12"/>
      <c r="WG264" s="12"/>
      <c r="WH264" s="12"/>
      <c r="WI264" s="12"/>
      <c r="WJ264" s="12"/>
      <c r="WK264" s="12"/>
      <c r="WL264" s="12"/>
      <c r="WM264" s="12"/>
      <c r="WN264" s="12"/>
      <c r="WO264" s="12"/>
      <c r="WP264" s="12"/>
      <c r="WQ264" s="12"/>
      <c r="WR264" s="12"/>
      <c r="WS264" s="12"/>
      <c r="WT264" s="12"/>
      <c r="WU264" s="12"/>
      <c r="WV264" s="12"/>
      <c r="WW264" s="12"/>
      <c r="WX264" s="12"/>
      <c r="WY264" s="12"/>
      <c r="WZ264" s="12"/>
      <c r="XA264" s="12"/>
      <c r="XB264" s="12"/>
      <c r="XC264" s="12"/>
      <c r="XD264" s="12"/>
      <c r="XE264" s="12"/>
      <c r="XF264" s="12"/>
      <c r="XG264" s="12"/>
      <c r="XH264" s="12"/>
      <c r="XI264" s="12"/>
      <c r="XJ264" s="12"/>
      <c r="XK264" s="12"/>
      <c r="XL264" s="12"/>
      <c r="XM264" s="12"/>
      <c r="XN264" s="12"/>
      <c r="XO264" s="12"/>
      <c r="XP264" s="12"/>
      <c r="XQ264" s="12"/>
      <c r="XR264" s="12"/>
      <c r="XS264" s="12"/>
      <c r="XT264" s="12"/>
      <c r="XU264" s="12"/>
      <c r="XV264" s="12"/>
      <c r="XW264" s="12"/>
      <c r="XX264" s="12"/>
      <c r="XY264" s="12"/>
      <c r="XZ264" s="12"/>
      <c r="YA264" s="12"/>
      <c r="YB264" s="12"/>
      <c r="YC264" s="12"/>
      <c r="YD264" s="12"/>
      <c r="YE264" s="12"/>
      <c r="YF264" s="12"/>
      <c r="YG264" s="12"/>
      <c r="YH264" s="12"/>
      <c r="YI264" s="12"/>
      <c r="YJ264" s="12"/>
      <c r="YK264" s="12"/>
      <c r="YL264" s="12"/>
      <c r="YM264" s="12"/>
      <c r="YN264" s="12"/>
      <c r="YO264" s="12"/>
      <c r="YP264" s="12"/>
      <c r="YQ264" s="12"/>
      <c r="YR264" s="12"/>
      <c r="YS264" s="12"/>
      <c r="YT264" s="12"/>
      <c r="YU264" s="12"/>
      <c r="YV264" s="12"/>
      <c r="YW264" s="12"/>
      <c r="YX264" s="12"/>
      <c r="YY264" s="12"/>
      <c r="YZ264" s="12"/>
      <c r="ZA264" s="12"/>
      <c r="ZB264" s="12"/>
      <c r="ZC264" s="12"/>
      <c r="ZD264" s="12"/>
      <c r="ZE264" s="12"/>
      <c r="ZF264" s="12"/>
      <c r="ZG264" s="12"/>
      <c r="ZH264" s="12"/>
      <c r="ZI264" s="12"/>
      <c r="ZJ264" s="12"/>
      <c r="ZK264" s="12"/>
      <c r="ZL264" s="12"/>
      <c r="ZM264" s="12"/>
      <c r="ZN264" s="12"/>
      <c r="ZO264" s="12"/>
      <c r="ZP264" s="12"/>
      <c r="ZQ264" s="12"/>
      <c r="ZR264" s="12"/>
      <c r="ZS264" s="12"/>
      <c r="ZT264" s="12"/>
      <c r="ZU264" s="12"/>
      <c r="ZV264" s="12"/>
      <c r="ZW264" s="12"/>
      <c r="ZX264" s="12"/>
      <c r="ZY264" s="12"/>
      <c r="ZZ264" s="12"/>
      <c r="AAA264" s="12"/>
      <c r="AAB264" s="12"/>
      <c r="AAC264" s="12"/>
      <c r="AAD264" s="12"/>
      <c r="AAE264" s="12"/>
      <c r="AAF264" s="12"/>
      <c r="AAG264" s="12"/>
      <c r="AAH264" s="12"/>
      <c r="AAI264" s="12"/>
      <c r="AAJ264" s="12"/>
      <c r="AAK264" s="12"/>
      <c r="AAL264" s="12"/>
      <c r="AAM264" s="12"/>
      <c r="AAN264" s="12"/>
      <c r="AAO264" s="12"/>
      <c r="AAP264" s="12"/>
      <c r="AAQ264" s="12"/>
      <c r="AAR264" s="12"/>
      <c r="AAS264" s="12"/>
      <c r="AAT264" s="12"/>
      <c r="AAU264" s="12"/>
      <c r="AAV264" s="12"/>
      <c r="AAW264" s="12"/>
      <c r="AAX264" s="12"/>
      <c r="AAY264" s="12"/>
      <c r="AAZ264" s="12"/>
      <c r="ABA264" s="12"/>
      <c r="ABB264" s="12"/>
      <c r="ABC264" s="12"/>
      <c r="ABD264" s="12"/>
      <c r="ABE264" s="12"/>
      <c r="ABF264" s="12"/>
      <c r="ABG264" s="12"/>
      <c r="ABH264" s="12"/>
      <c r="ABI264" s="12"/>
      <c r="ABJ264" s="12"/>
      <c r="ABK264" s="12"/>
      <c r="ABL264" s="12"/>
      <c r="ABM264" s="12"/>
      <c r="ABN264" s="12"/>
      <c r="ABO264" s="12"/>
      <c r="ABP264" s="12"/>
      <c r="ABQ264" s="12"/>
      <c r="ABR264" s="12"/>
      <c r="ABS264" s="12"/>
      <c r="ABT264" s="12"/>
      <c r="ABU264" s="12"/>
      <c r="ABV264" s="12"/>
      <c r="ABW264" s="12"/>
      <c r="ABX264" s="12"/>
      <c r="ABY264" s="12"/>
      <c r="ABZ264" s="12"/>
      <c r="ACA264" s="12"/>
      <c r="ACB264" s="12"/>
      <c r="ACC264" s="12"/>
      <c r="ACD264" s="12"/>
      <c r="ACE264" s="12"/>
      <c r="ACF264" s="12"/>
      <c r="ACG264" s="12"/>
      <c r="ACH264" s="12"/>
      <c r="ACI264" s="12"/>
      <c r="ACJ264" s="12"/>
      <c r="ACK264" s="12"/>
      <c r="ACL264" s="12"/>
      <c r="ACM264" s="12"/>
      <c r="ACN264" s="12"/>
      <c r="ACO264" s="12"/>
      <c r="ACP264" s="12"/>
      <c r="ACQ264" s="12"/>
      <c r="ACR264" s="12"/>
      <c r="ACS264" s="12"/>
      <c r="ACT264" s="12"/>
      <c r="ACU264" s="12"/>
      <c r="ACV264" s="12"/>
      <c r="ACW264" s="12"/>
      <c r="ACX264" s="12"/>
      <c r="ACY264" s="12"/>
      <c r="ACZ264" s="12"/>
      <c r="ADA264" s="12"/>
      <c r="ADB264" s="12"/>
      <c r="ADC264" s="12"/>
      <c r="ADD264" s="12"/>
      <c r="ADE264" s="12"/>
      <c r="ADF264" s="12"/>
      <c r="ADG264" s="12"/>
      <c r="ADH264" s="12"/>
      <c r="ADI264" s="12"/>
      <c r="ADJ264" s="12"/>
      <c r="ADK264" s="12"/>
      <c r="ADL264" s="12"/>
      <c r="ADM264" s="12"/>
      <c r="ADN264" s="12"/>
      <c r="ADO264" s="12"/>
      <c r="ADP264" s="12"/>
      <c r="ADQ264" s="12"/>
      <c r="ADR264" s="12"/>
      <c r="ADS264" s="12"/>
      <c r="ADT264" s="12"/>
      <c r="ADU264" s="12"/>
      <c r="ADV264" s="12"/>
      <c r="ADW264" s="12"/>
      <c r="ADX264" s="12"/>
      <c r="ADY264" s="12"/>
      <c r="ADZ264" s="12"/>
      <c r="AEA264" s="12"/>
      <c r="AEB264" s="12"/>
      <c r="AEC264" s="12"/>
      <c r="AED264" s="12"/>
      <c r="AEE264" s="12"/>
      <c r="AEF264" s="12"/>
      <c r="AEG264" s="12"/>
      <c r="AEH264" s="12"/>
      <c r="AEI264" s="12"/>
      <c r="AEJ264" s="12"/>
      <c r="AEK264" s="12"/>
      <c r="AEL264" s="12"/>
      <c r="AEM264" s="12"/>
      <c r="AEN264" s="12"/>
      <c r="AEO264" s="12"/>
      <c r="AEP264" s="12"/>
      <c r="AEQ264" s="12"/>
      <c r="AER264" s="12"/>
      <c r="AES264" s="12"/>
      <c r="AET264" s="12"/>
      <c r="AEU264" s="12"/>
      <c r="AEV264" s="12"/>
      <c r="AEW264" s="12"/>
      <c r="AEX264" s="12"/>
      <c r="AEY264" s="12"/>
      <c r="AEZ264" s="12"/>
      <c r="AFA264" s="12"/>
      <c r="AFB264" s="12"/>
      <c r="AFC264" s="12"/>
      <c r="AFD264" s="12"/>
      <c r="AFE264" s="12"/>
      <c r="AFF264" s="12"/>
      <c r="AFG264" s="12"/>
      <c r="AFH264" s="12"/>
      <c r="AFI264" s="12"/>
      <c r="AFJ264" s="12"/>
      <c r="AFK264" s="12"/>
      <c r="AFL264" s="12"/>
      <c r="AFM264" s="12"/>
      <c r="AFN264" s="12"/>
      <c r="AFO264" s="12"/>
      <c r="AFP264" s="12"/>
      <c r="AFQ264" s="12"/>
      <c r="AFR264" s="12"/>
      <c r="AFS264" s="12"/>
      <c r="AFT264" s="12"/>
      <c r="AFU264" s="12"/>
      <c r="AFV264" s="12"/>
      <c r="AFW264" s="12"/>
      <c r="AFX264" s="12"/>
      <c r="AFY264" s="12"/>
      <c r="AFZ264" s="12"/>
      <c r="AGA264" s="12"/>
      <c r="AGB264" s="12"/>
      <c r="AGC264" s="12"/>
      <c r="AGD264" s="12"/>
      <c r="AGE264" s="12"/>
      <c r="AGF264" s="12"/>
      <c r="AGG264" s="12"/>
      <c r="AGH264" s="12"/>
      <c r="AGI264" s="12"/>
      <c r="AGJ264" s="12"/>
      <c r="AGK264" s="12"/>
      <c r="AGL264" s="12"/>
      <c r="AGM264" s="12"/>
      <c r="AGN264" s="12"/>
      <c r="AGO264" s="12"/>
      <c r="AGP264" s="12"/>
      <c r="AGQ264" s="12"/>
      <c r="AGR264" s="12"/>
      <c r="AGS264" s="12"/>
      <c r="AGT264" s="12"/>
      <c r="AGU264" s="12"/>
      <c r="AGV264" s="12"/>
      <c r="AGW264" s="12"/>
      <c r="AGX264" s="12"/>
      <c r="AGY264" s="12"/>
      <c r="AGZ264" s="12"/>
      <c r="AHA264" s="12"/>
      <c r="AHB264" s="12"/>
      <c r="AHC264" s="12"/>
      <c r="AHD264" s="12"/>
      <c r="AHE264" s="12"/>
      <c r="AHF264" s="12"/>
      <c r="AHG264" s="12"/>
      <c r="AHH264" s="12"/>
      <c r="AHI264" s="12"/>
      <c r="AHJ264" s="12"/>
      <c r="AHK264" s="12"/>
      <c r="AHL264" s="12"/>
      <c r="AHM264" s="12"/>
      <c r="AHN264" s="12"/>
      <c r="AHO264" s="12"/>
      <c r="AHP264" s="12"/>
      <c r="AHQ264" s="12"/>
      <c r="AHR264" s="12"/>
      <c r="AHS264" s="12"/>
      <c r="AHT264" s="12"/>
      <c r="AHU264" s="12"/>
      <c r="AHV264" s="12"/>
      <c r="AHW264" s="12"/>
      <c r="AHX264" s="12"/>
      <c r="AHY264" s="12"/>
      <c r="AHZ264" s="12"/>
      <c r="AIA264" s="12"/>
      <c r="AIB264" s="12"/>
      <c r="AIC264" s="12"/>
      <c r="AID264" s="12"/>
      <c r="AIE264" s="12"/>
      <c r="AIF264" s="12"/>
      <c r="AIG264" s="12"/>
      <c r="AIH264" s="12"/>
      <c r="AII264" s="12"/>
      <c r="AIJ264" s="12"/>
      <c r="AIK264" s="12"/>
      <c r="AIL264" s="12"/>
      <c r="AIM264" s="12"/>
      <c r="AIN264" s="12"/>
      <c r="AIO264" s="12"/>
      <c r="AIP264" s="12"/>
      <c r="AIQ264" s="12"/>
      <c r="AIR264" s="12"/>
      <c r="AIS264" s="12"/>
      <c r="AIT264" s="12"/>
      <c r="AIU264" s="12"/>
      <c r="AIV264" s="12"/>
      <c r="AIW264" s="12"/>
      <c r="AIX264" s="12"/>
      <c r="AIY264" s="12"/>
      <c r="AIZ264" s="12"/>
      <c r="AJA264" s="12"/>
      <c r="AJB264" s="12"/>
      <c r="AJC264" s="12"/>
      <c r="AJD264" s="12"/>
      <c r="AJE264" s="12"/>
      <c r="AJF264" s="12"/>
      <c r="AJG264" s="12"/>
      <c r="AJH264" s="12"/>
      <c r="AJI264" s="12"/>
      <c r="AJJ264" s="12"/>
      <c r="AJK264" s="12"/>
      <c r="AJL264" s="12"/>
      <c r="AJM264" s="12"/>
      <c r="AJN264" s="12"/>
      <c r="AJO264" s="12"/>
      <c r="AJP264" s="12"/>
      <c r="AJQ264" s="12"/>
      <c r="AJR264" s="12"/>
      <c r="AJS264" s="12"/>
      <c r="AJT264" s="12"/>
      <c r="AJU264" s="12"/>
      <c r="AJV264" s="12"/>
      <c r="AJW264" s="12"/>
      <c r="AJX264" s="12"/>
      <c r="AJY264" s="12"/>
      <c r="AJZ264" s="12"/>
      <c r="AKA264" s="12"/>
      <c r="AKB264" s="12"/>
      <c r="AKC264" s="12"/>
      <c r="AKD264" s="12"/>
      <c r="AKE264" s="12"/>
      <c r="AKF264" s="12"/>
      <c r="AKG264" s="12"/>
      <c r="AKH264" s="12"/>
      <c r="AKI264" s="12"/>
    </row>
    <row r="265" spans="1:971" ht="15" customHeight="1" outlineLevel="2" x14ac:dyDescent="0.3">
      <c r="A265" s="21">
        <v>3</v>
      </c>
      <c r="B265" s="48" t="s">
        <v>252</v>
      </c>
      <c r="C265" s="151">
        <f t="shared" si="85"/>
        <v>0</v>
      </c>
      <c r="D265" s="81">
        <f t="shared" si="81"/>
        <v>0</v>
      </c>
      <c r="E265" s="48"/>
      <c r="F265" s="135">
        <f t="shared" si="86"/>
        <v>0</v>
      </c>
      <c r="G265" s="115"/>
      <c r="H265" s="115"/>
      <c r="I265" s="71"/>
      <c r="J265" s="72"/>
      <c r="K265" s="71"/>
      <c r="L265" s="71"/>
      <c r="M265" s="71"/>
      <c r="N265" s="72">
        <f t="shared" si="87"/>
        <v>0</v>
      </c>
      <c r="O265" s="73"/>
      <c r="P265" s="74"/>
      <c r="Q265" s="71"/>
      <c r="R265" s="72">
        <f t="shared" si="88"/>
        <v>0</v>
      </c>
      <c r="S265" s="71"/>
      <c r="T265" s="74"/>
      <c r="U265" s="71">
        <v>2</v>
      </c>
      <c r="V265" s="72">
        <f t="shared" si="89"/>
        <v>46</v>
      </c>
      <c r="W265" s="73">
        <v>0</v>
      </c>
      <c r="X265" s="74">
        <v>0</v>
      </c>
      <c r="Y265" s="74"/>
      <c r="Z265" s="71">
        <v>0</v>
      </c>
      <c r="AA265" s="72"/>
      <c r="AB265" s="71"/>
      <c r="AC265" s="75"/>
      <c r="AD265" s="71"/>
      <c r="AE265" s="116"/>
      <c r="AF265" s="116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  <c r="BJ265" s="12"/>
      <c r="BK265" s="12"/>
      <c r="BL265" s="12"/>
      <c r="BM265" s="12"/>
      <c r="BN265" s="12"/>
      <c r="BO265" s="12"/>
      <c r="BP265" s="12"/>
      <c r="BQ265" s="12"/>
      <c r="BR265" s="12"/>
      <c r="BS265" s="12"/>
      <c r="BT265" s="12"/>
      <c r="BU265" s="12"/>
      <c r="BV265" s="12"/>
      <c r="BW265" s="12"/>
      <c r="BX265" s="12"/>
      <c r="BY265" s="12"/>
      <c r="BZ265" s="12"/>
      <c r="CA265" s="12"/>
      <c r="CB265" s="12"/>
      <c r="CC265" s="12"/>
      <c r="CD265" s="12"/>
      <c r="CE265" s="12"/>
      <c r="CF265" s="12"/>
      <c r="CG265" s="12"/>
      <c r="CH265" s="12"/>
      <c r="CI265" s="12"/>
      <c r="CJ265" s="12"/>
      <c r="CK265" s="12"/>
      <c r="CL265" s="12"/>
      <c r="CM265" s="12"/>
      <c r="CN265" s="12"/>
      <c r="CO265" s="12"/>
      <c r="CP265" s="12"/>
      <c r="CQ265" s="12"/>
      <c r="CR265" s="12"/>
      <c r="CS265" s="12"/>
      <c r="CT265" s="12"/>
      <c r="CU265" s="12"/>
      <c r="CV265" s="12"/>
      <c r="CW265" s="12"/>
      <c r="CX265" s="12"/>
      <c r="CY265" s="12"/>
      <c r="CZ265" s="12"/>
      <c r="DA265" s="12"/>
      <c r="DB265" s="12"/>
      <c r="DC265" s="12"/>
      <c r="DD265" s="12"/>
      <c r="DE265" s="12"/>
      <c r="DF265" s="12"/>
      <c r="DG265" s="12"/>
      <c r="DH265" s="12"/>
      <c r="DI265" s="12"/>
      <c r="DJ265" s="12"/>
      <c r="DK265" s="12"/>
      <c r="DL265" s="12"/>
      <c r="DM265" s="12"/>
      <c r="DN265" s="12"/>
      <c r="DO265" s="12"/>
      <c r="DP265" s="12"/>
      <c r="DQ265" s="12"/>
      <c r="DR265" s="12"/>
      <c r="DS265" s="12"/>
      <c r="DT265" s="12"/>
      <c r="DU265" s="12"/>
      <c r="DV265" s="12"/>
      <c r="DW265" s="12"/>
      <c r="DX265" s="12"/>
      <c r="DY265" s="12"/>
      <c r="DZ265" s="12"/>
      <c r="EA265" s="12"/>
      <c r="EB265" s="12"/>
      <c r="EC265" s="12"/>
      <c r="ED265" s="12"/>
      <c r="EE265" s="12"/>
      <c r="EF265" s="12"/>
      <c r="EG265" s="12"/>
      <c r="EH265" s="12"/>
      <c r="EI265" s="12"/>
      <c r="EJ265" s="12"/>
      <c r="EK265" s="12"/>
      <c r="EL265" s="12"/>
      <c r="EM265" s="12"/>
      <c r="EN265" s="12"/>
      <c r="EO265" s="12"/>
      <c r="EP265" s="12"/>
      <c r="EQ265" s="12"/>
      <c r="ER265" s="12"/>
      <c r="ES265" s="12"/>
      <c r="ET265" s="12"/>
      <c r="EU265" s="12"/>
      <c r="EV265" s="12"/>
      <c r="EW265" s="12"/>
      <c r="EX265" s="12"/>
      <c r="EY265" s="12"/>
      <c r="EZ265" s="12"/>
      <c r="FA265" s="12"/>
      <c r="FB265" s="12"/>
      <c r="FC265" s="12"/>
      <c r="FD265" s="12"/>
      <c r="FE265" s="12"/>
      <c r="FF265" s="12"/>
      <c r="FG265" s="12"/>
      <c r="FH265" s="12"/>
      <c r="FI265" s="12"/>
      <c r="FJ265" s="12"/>
      <c r="FK265" s="12"/>
      <c r="FL265" s="12"/>
      <c r="FM265" s="12"/>
      <c r="FN265" s="12"/>
      <c r="FO265" s="12"/>
      <c r="FP265" s="12"/>
      <c r="FQ265" s="12"/>
      <c r="FR265" s="12"/>
      <c r="FS265" s="12"/>
      <c r="FT265" s="12"/>
      <c r="FU265" s="12"/>
      <c r="FV265" s="12"/>
      <c r="FW265" s="12"/>
      <c r="FX265" s="12"/>
      <c r="FY265" s="12"/>
      <c r="FZ265" s="12"/>
      <c r="GA265" s="12"/>
      <c r="GB265" s="12"/>
      <c r="GC265" s="12"/>
      <c r="GD265" s="12"/>
      <c r="GE265" s="12"/>
      <c r="GF265" s="12"/>
      <c r="GG265" s="12"/>
      <c r="GH265" s="12"/>
      <c r="GI265" s="12"/>
      <c r="GJ265" s="12"/>
      <c r="GK265" s="12"/>
      <c r="GL265" s="12"/>
      <c r="GM265" s="12"/>
      <c r="GN265" s="12"/>
      <c r="GO265" s="12"/>
      <c r="GP265" s="12"/>
      <c r="GQ265" s="12"/>
      <c r="GR265" s="12"/>
      <c r="GS265" s="12"/>
      <c r="GT265" s="12"/>
      <c r="GU265" s="12"/>
      <c r="GV265" s="12"/>
      <c r="GW265" s="12"/>
      <c r="GX265" s="12"/>
      <c r="GY265" s="12"/>
      <c r="GZ265" s="12"/>
      <c r="HA265" s="12"/>
      <c r="HB265" s="12"/>
      <c r="HC265" s="12"/>
      <c r="HD265" s="12"/>
      <c r="HE265" s="12"/>
      <c r="HF265" s="12"/>
      <c r="HG265" s="12"/>
      <c r="HH265" s="12"/>
      <c r="HI265" s="12"/>
      <c r="HJ265" s="12"/>
      <c r="HK265" s="12"/>
      <c r="HL265" s="12"/>
      <c r="HM265" s="12"/>
      <c r="HN265" s="12"/>
      <c r="HO265" s="12"/>
      <c r="HP265" s="12"/>
      <c r="HQ265" s="12"/>
      <c r="HR265" s="12"/>
      <c r="HS265" s="12"/>
      <c r="HT265" s="12"/>
      <c r="HU265" s="12"/>
      <c r="HV265" s="12"/>
      <c r="HW265" s="12"/>
      <c r="HX265" s="12"/>
      <c r="HY265" s="12"/>
      <c r="HZ265" s="12"/>
      <c r="IA265" s="12"/>
      <c r="IB265" s="12"/>
      <c r="IC265" s="12"/>
      <c r="ID265" s="12"/>
      <c r="IE265" s="12"/>
      <c r="IF265" s="12"/>
      <c r="IG265" s="12"/>
      <c r="IH265" s="12"/>
      <c r="II265" s="12"/>
      <c r="IJ265" s="12"/>
      <c r="IK265" s="12"/>
      <c r="IL265" s="12"/>
      <c r="IM265" s="12"/>
      <c r="IN265" s="12"/>
      <c r="IO265" s="12"/>
      <c r="IP265" s="12"/>
      <c r="IQ265" s="12"/>
      <c r="IR265" s="12"/>
      <c r="IS265" s="12"/>
      <c r="IT265" s="12"/>
      <c r="IU265" s="12"/>
      <c r="IV265" s="12"/>
      <c r="IW265" s="12"/>
      <c r="IX265" s="12"/>
      <c r="IY265" s="12"/>
      <c r="IZ265" s="12"/>
      <c r="JA265" s="12"/>
      <c r="JB265" s="12"/>
      <c r="JC265" s="12"/>
      <c r="JD265" s="12"/>
      <c r="JE265" s="12"/>
      <c r="JF265" s="12"/>
      <c r="JG265" s="12"/>
      <c r="JH265" s="12"/>
      <c r="JI265" s="12"/>
      <c r="JJ265" s="12"/>
      <c r="JK265" s="12"/>
      <c r="JL265" s="12"/>
      <c r="JM265" s="12"/>
      <c r="JN265" s="12"/>
      <c r="JO265" s="12"/>
      <c r="JP265" s="12"/>
      <c r="JQ265" s="12"/>
      <c r="JR265" s="12"/>
      <c r="JS265" s="12"/>
      <c r="JT265" s="12"/>
      <c r="JU265" s="12"/>
      <c r="JV265" s="12"/>
      <c r="JW265" s="12"/>
      <c r="JX265" s="12"/>
      <c r="JY265" s="12"/>
      <c r="JZ265" s="12"/>
      <c r="KA265" s="12"/>
      <c r="KB265" s="12"/>
      <c r="KC265" s="12"/>
      <c r="KD265" s="12"/>
      <c r="KE265" s="12"/>
      <c r="KF265" s="12"/>
      <c r="KG265" s="12"/>
      <c r="KH265" s="12"/>
      <c r="KI265" s="12"/>
      <c r="KJ265" s="12"/>
      <c r="KK265" s="12"/>
      <c r="KL265" s="12"/>
      <c r="KM265" s="12"/>
      <c r="KN265" s="12"/>
      <c r="KO265" s="12"/>
      <c r="KP265" s="12"/>
      <c r="KQ265" s="12"/>
      <c r="KR265" s="12"/>
      <c r="KS265" s="12"/>
      <c r="KT265" s="12"/>
      <c r="KU265" s="12"/>
      <c r="KV265" s="12"/>
      <c r="KW265" s="12"/>
      <c r="KX265" s="12"/>
      <c r="KY265" s="12"/>
      <c r="KZ265" s="12"/>
      <c r="LA265" s="12"/>
      <c r="LB265" s="12"/>
      <c r="LC265" s="12"/>
      <c r="LD265" s="12"/>
      <c r="LE265" s="12"/>
      <c r="LF265" s="12"/>
      <c r="LG265" s="12"/>
      <c r="LH265" s="12"/>
      <c r="LI265" s="12"/>
      <c r="LJ265" s="12"/>
      <c r="LK265" s="12"/>
      <c r="LL265" s="12"/>
      <c r="LM265" s="12"/>
      <c r="LN265" s="12"/>
      <c r="LO265" s="12"/>
      <c r="LP265" s="12"/>
      <c r="LQ265" s="12"/>
      <c r="LR265" s="12"/>
      <c r="LS265" s="12"/>
      <c r="LT265" s="12"/>
      <c r="LU265" s="12"/>
      <c r="LV265" s="12"/>
      <c r="LW265" s="12"/>
      <c r="LX265" s="12"/>
      <c r="LY265" s="12"/>
      <c r="LZ265" s="12"/>
      <c r="MA265" s="12"/>
      <c r="MB265" s="12"/>
      <c r="MC265" s="12"/>
      <c r="MD265" s="12"/>
      <c r="ME265" s="12"/>
      <c r="MF265" s="12"/>
      <c r="MG265" s="12"/>
      <c r="MH265" s="12"/>
      <c r="MI265" s="12"/>
      <c r="MJ265" s="12"/>
      <c r="MK265" s="12"/>
      <c r="ML265" s="12"/>
      <c r="MM265" s="12"/>
      <c r="MN265" s="12"/>
      <c r="MO265" s="12"/>
      <c r="MP265" s="12"/>
      <c r="MQ265" s="12"/>
      <c r="MR265" s="12"/>
      <c r="MS265" s="12"/>
      <c r="MT265" s="12"/>
      <c r="MU265" s="12"/>
      <c r="MV265" s="12"/>
      <c r="MW265" s="12"/>
      <c r="MX265" s="12"/>
      <c r="MY265" s="12"/>
      <c r="MZ265" s="12"/>
      <c r="NA265" s="12"/>
      <c r="NB265" s="12"/>
      <c r="NC265" s="12"/>
      <c r="ND265" s="12"/>
      <c r="NE265" s="12"/>
      <c r="NF265" s="12"/>
      <c r="NG265" s="12"/>
      <c r="NH265" s="12"/>
      <c r="NI265" s="12"/>
      <c r="NJ265" s="12"/>
      <c r="NK265" s="12"/>
      <c r="NL265" s="12"/>
      <c r="NM265" s="12"/>
      <c r="NN265" s="12"/>
      <c r="NO265" s="12"/>
      <c r="NP265" s="12"/>
      <c r="NQ265" s="12"/>
      <c r="NR265" s="12"/>
      <c r="NS265" s="12"/>
      <c r="NT265" s="12"/>
      <c r="NU265" s="12"/>
      <c r="NV265" s="12"/>
      <c r="NW265" s="12"/>
      <c r="NX265" s="12"/>
      <c r="NY265" s="12"/>
      <c r="NZ265" s="12"/>
      <c r="OA265" s="12"/>
      <c r="OB265" s="12"/>
      <c r="OC265" s="12"/>
      <c r="OD265" s="12"/>
      <c r="OE265" s="12"/>
      <c r="OF265" s="12"/>
      <c r="OG265" s="12"/>
      <c r="OH265" s="12"/>
      <c r="OI265" s="12"/>
      <c r="OJ265" s="12"/>
      <c r="OK265" s="12"/>
      <c r="OL265" s="12"/>
      <c r="OM265" s="12"/>
      <c r="ON265" s="12"/>
      <c r="OO265" s="12"/>
      <c r="OP265" s="12"/>
      <c r="OQ265" s="12"/>
      <c r="OR265" s="12"/>
      <c r="OS265" s="12"/>
      <c r="OT265" s="12"/>
      <c r="OU265" s="12"/>
      <c r="OV265" s="12"/>
      <c r="OW265" s="12"/>
      <c r="OX265" s="12"/>
      <c r="OY265" s="12"/>
      <c r="OZ265" s="12"/>
      <c r="PA265" s="12"/>
      <c r="PB265" s="12"/>
      <c r="PC265" s="12"/>
      <c r="PD265" s="12"/>
      <c r="PE265" s="12"/>
      <c r="PF265" s="12"/>
      <c r="PG265" s="12"/>
      <c r="PH265" s="12"/>
      <c r="PI265" s="12"/>
      <c r="PJ265" s="12"/>
      <c r="PK265" s="12"/>
      <c r="PL265" s="12"/>
      <c r="PM265" s="12"/>
      <c r="PN265" s="12"/>
      <c r="PO265" s="12"/>
      <c r="PP265" s="12"/>
      <c r="PQ265" s="12"/>
      <c r="PR265" s="12"/>
      <c r="PS265" s="12"/>
      <c r="PT265" s="12"/>
      <c r="PU265" s="12"/>
      <c r="PV265" s="12"/>
      <c r="PW265" s="12"/>
      <c r="PX265" s="12"/>
      <c r="PY265" s="12"/>
      <c r="PZ265" s="12"/>
      <c r="QA265" s="12"/>
      <c r="QB265" s="12"/>
      <c r="QC265" s="12"/>
      <c r="QD265" s="12"/>
      <c r="QE265" s="12"/>
      <c r="QF265" s="12"/>
      <c r="QG265" s="12"/>
      <c r="QH265" s="12"/>
      <c r="QI265" s="12"/>
      <c r="QJ265" s="12"/>
      <c r="QK265" s="12"/>
      <c r="QL265" s="12"/>
      <c r="QM265" s="12"/>
      <c r="QN265" s="12"/>
      <c r="QO265" s="12"/>
      <c r="QP265" s="12"/>
      <c r="QQ265" s="12"/>
      <c r="QR265" s="12"/>
      <c r="QS265" s="12"/>
      <c r="QT265" s="12"/>
      <c r="QU265" s="12"/>
      <c r="QV265" s="12"/>
      <c r="QW265" s="12"/>
      <c r="QX265" s="12"/>
      <c r="QY265" s="12"/>
      <c r="QZ265" s="12"/>
      <c r="RA265" s="12"/>
      <c r="RB265" s="12"/>
      <c r="RC265" s="12"/>
      <c r="RD265" s="12"/>
      <c r="RE265" s="12"/>
      <c r="RF265" s="12"/>
      <c r="RG265" s="12"/>
      <c r="RH265" s="12"/>
      <c r="RI265" s="12"/>
      <c r="RJ265" s="12"/>
      <c r="RK265" s="12"/>
      <c r="RL265" s="12"/>
      <c r="RM265" s="12"/>
      <c r="RN265" s="12"/>
      <c r="RO265" s="12"/>
      <c r="RP265" s="12"/>
      <c r="RQ265" s="12"/>
      <c r="RR265" s="12"/>
      <c r="RS265" s="12"/>
      <c r="RT265" s="12"/>
      <c r="RU265" s="12"/>
      <c r="RV265" s="12"/>
      <c r="RW265" s="12"/>
      <c r="RX265" s="12"/>
      <c r="RY265" s="12"/>
      <c r="RZ265" s="12"/>
      <c r="SA265" s="12"/>
      <c r="SB265" s="12"/>
      <c r="SC265" s="12"/>
      <c r="SD265" s="12"/>
      <c r="SE265" s="12"/>
      <c r="SF265" s="12"/>
      <c r="SG265" s="12"/>
      <c r="SH265" s="12"/>
      <c r="SI265" s="12"/>
      <c r="SJ265" s="12"/>
      <c r="SK265" s="12"/>
      <c r="SL265" s="12"/>
      <c r="SM265" s="12"/>
      <c r="SN265" s="12"/>
      <c r="SO265" s="12"/>
      <c r="SP265" s="12"/>
      <c r="SQ265" s="12"/>
      <c r="SR265" s="12"/>
      <c r="SS265" s="12"/>
      <c r="ST265" s="12"/>
      <c r="SU265" s="12"/>
      <c r="SV265" s="12"/>
      <c r="SW265" s="12"/>
      <c r="SX265" s="12"/>
      <c r="SY265" s="12"/>
      <c r="SZ265" s="12"/>
      <c r="TA265" s="12"/>
      <c r="TB265" s="12"/>
      <c r="TC265" s="12"/>
      <c r="TD265" s="12"/>
      <c r="TE265" s="12"/>
      <c r="TF265" s="12"/>
      <c r="TG265" s="12"/>
      <c r="TH265" s="12"/>
      <c r="TI265" s="12"/>
      <c r="TJ265" s="12"/>
      <c r="TK265" s="12"/>
      <c r="TL265" s="12"/>
      <c r="TM265" s="12"/>
      <c r="TN265" s="12"/>
      <c r="TO265" s="12"/>
      <c r="TP265" s="12"/>
      <c r="TQ265" s="12"/>
      <c r="TR265" s="12"/>
      <c r="TS265" s="12"/>
      <c r="TT265" s="12"/>
      <c r="TU265" s="12"/>
      <c r="TV265" s="12"/>
      <c r="TW265" s="12"/>
      <c r="TX265" s="12"/>
      <c r="TY265" s="12"/>
      <c r="TZ265" s="12"/>
      <c r="UA265" s="12"/>
      <c r="UB265" s="12"/>
      <c r="UC265" s="12"/>
      <c r="UD265" s="12"/>
      <c r="UE265" s="12"/>
      <c r="UF265" s="12"/>
      <c r="UG265" s="12"/>
      <c r="UH265" s="12"/>
      <c r="UI265" s="12"/>
      <c r="UJ265" s="12"/>
      <c r="UK265" s="12"/>
      <c r="UL265" s="12"/>
      <c r="UM265" s="12"/>
      <c r="UN265" s="12"/>
      <c r="UO265" s="12"/>
      <c r="UP265" s="12"/>
      <c r="UQ265" s="12"/>
      <c r="UR265" s="12"/>
      <c r="US265" s="12"/>
      <c r="UT265" s="12"/>
      <c r="UU265" s="12"/>
      <c r="UV265" s="12"/>
      <c r="UW265" s="12"/>
      <c r="UX265" s="12"/>
      <c r="UY265" s="12"/>
      <c r="UZ265" s="12"/>
      <c r="VA265" s="12"/>
      <c r="VB265" s="12"/>
      <c r="VC265" s="12"/>
      <c r="VD265" s="12"/>
      <c r="VE265" s="12"/>
      <c r="VF265" s="12"/>
      <c r="VG265" s="12"/>
      <c r="VH265" s="12"/>
      <c r="VI265" s="12"/>
      <c r="VJ265" s="12"/>
      <c r="VK265" s="12"/>
      <c r="VL265" s="12"/>
      <c r="VM265" s="12"/>
      <c r="VN265" s="12"/>
      <c r="VO265" s="12"/>
      <c r="VP265" s="12"/>
      <c r="VQ265" s="12"/>
      <c r="VR265" s="12"/>
      <c r="VS265" s="12"/>
      <c r="VT265" s="12"/>
      <c r="VU265" s="12"/>
      <c r="VV265" s="12"/>
      <c r="VW265" s="12"/>
      <c r="VX265" s="12"/>
      <c r="VY265" s="12"/>
      <c r="VZ265" s="12"/>
      <c r="WA265" s="12"/>
      <c r="WB265" s="12"/>
      <c r="WC265" s="12"/>
      <c r="WD265" s="12"/>
      <c r="WE265" s="12"/>
      <c r="WF265" s="12"/>
      <c r="WG265" s="12"/>
      <c r="WH265" s="12"/>
      <c r="WI265" s="12"/>
      <c r="WJ265" s="12"/>
      <c r="WK265" s="12"/>
      <c r="WL265" s="12"/>
      <c r="WM265" s="12"/>
      <c r="WN265" s="12"/>
      <c r="WO265" s="12"/>
      <c r="WP265" s="12"/>
      <c r="WQ265" s="12"/>
      <c r="WR265" s="12"/>
      <c r="WS265" s="12"/>
      <c r="WT265" s="12"/>
      <c r="WU265" s="12"/>
      <c r="WV265" s="12"/>
      <c r="WW265" s="12"/>
      <c r="WX265" s="12"/>
      <c r="WY265" s="12"/>
      <c r="WZ265" s="12"/>
      <c r="XA265" s="12"/>
      <c r="XB265" s="12"/>
      <c r="XC265" s="12"/>
      <c r="XD265" s="12"/>
      <c r="XE265" s="12"/>
      <c r="XF265" s="12"/>
      <c r="XG265" s="12"/>
      <c r="XH265" s="12"/>
      <c r="XI265" s="12"/>
      <c r="XJ265" s="12"/>
      <c r="XK265" s="12"/>
      <c r="XL265" s="12"/>
      <c r="XM265" s="12"/>
      <c r="XN265" s="12"/>
      <c r="XO265" s="12"/>
      <c r="XP265" s="12"/>
      <c r="XQ265" s="12"/>
      <c r="XR265" s="12"/>
      <c r="XS265" s="12"/>
      <c r="XT265" s="12"/>
      <c r="XU265" s="12"/>
      <c r="XV265" s="12"/>
      <c r="XW265" s="12"/>
      <c r="XX265" s="12"/>
      <c r="XY265" s="12"/>
      <c r="XZ265" s="12"/>
      <c r="YA265" s="12"/>
      <c r="YB265" s="12"/>
      <c r="YC265" s="12"/>
      <c r="YD265" s="12"/>
      <c r="YE265" s="12"/>
      <c r="YF265" s="12"/>
      <c r="YG265" s="12"/>
      <c r="YH265" s="12"/>
      <c r="YI265" s="12"/>
      <c r="YJ265" s="12"/>
      <c r="YK265" s="12"/>
      <c r="YL265" s="12"/>
      <c r="YM265" s="12"/>
      <c r="YN265" s="12"/>
      <c r="YO265" s="12"/>
      <c r="YP265" s="12"/>
      <c r="YQ265" s="12"/>
      <c r="YR265" s="12"/>
      <c r="YS265" s="12"/>
      <c r="YT265" s="12"/>
      <c r="YU265" s="12"/>
      <c r="YV265" s="12"/>
      <c r="YW265" s="12"/>
      <c r="YX265" s="12"/>
      <c r="YY265" s="12"/>
      <c r="YZ265" s="12"/>
      <c r="ZA265" s="12"/>
      <c r="ZB265" s="12"/>
      <c r="ZC265" s="12"/>
      <c r="ZD265" s="12"/>
      <c r="ZE265" s="12"/>
      <c r="ZF265" s="12"/>
      <c r="ZG265" s="12"/>
      <c r="ZH265" s="12"/>
      <c r="ZI265" s="12"/>
      <c r="ZJ265" s="12"/>
      <c r="ZK265" s="12"/>
      <c r="ZL265" s="12"/>
      <c r="ZM265" s="12"/>
      <c r="ZN265" s="12"/>
      <c r="ZO265" s="12"/>
      <c r="ZP265" s="12"/>
      <c r="ZQ265" s="12"/>
      <c r="ZR265" s="12"/>
      <c r="ZS265" s="12"/>
      <c r="ZT265" s="12"/>
      <c r="ZU265" s="12"/>
      <c r="ZV265" s="12"/>
      <c r="ZW265" s="12"/>
      <c r="ZX265" s="12"/>
      <c r="ZY265" s="12"/>
      <c r="ZZ265" s="12"/>
      <c r="AAA265" s="12"/>
      <c r="AAB265" s="12"/>
      <c r="AAC265" s="12"/>
      <c r="AAD265" s="12"/>
      <c r="AAE265" s="12"/>
      <c r="AAF265" s="12"/>
      <c r="AAG265" s="12"/>
      <c r="AAH265" s="12"/>
      <c r="AAI265" s="12"/>
      <c r="AAJ265" s="12"/>
      <c r="AAK265" s="12"/>
      <c r="AAL265" s="12"/>
      <c r="AAM265" s="12"/>
      <c r="AAN265" s="12"/>
      <c r="AAO265" s="12"/>
      <c r="AAP265" s="12"/>
      <c r="AAQ265" s="12"/>
      <c r="AAR265" s="12"/>
      <c r="AAS265" s="12"/>
      <c r="AAT265" s="12"/>
      <c r="AAU265" s="12"/>
      <c r="AAV265" s="12"/>
      <c r="AAW265" s="12"/>
      <c r="AAX265" s="12"/>
      <c r="AAY265" s="12"/>
      <c r="AAZ265" s="12"/>
      <c r="ABA265" s="12"/>
      <c r="ABB265" s="12"/>
      <c r="ABC265" s="12"/>
      <c r="ABD265" s="12"/>
      <c r="ABE265" s="12"/>
      <c r="ABF265" s="12"/>
      <c r="ABG265" s="12"/>
      <c r="ABH265" s="12"/>
      <c r="ABI265" s="12"/>
      <c r="ABJ265" s="12"/>
      <c r="ABK265" s="12"/>
      <c r="ABL265" s="12"/>
      <c r="ABM265" s="12"/>
      <c r="ABN265" s="12"/>
      <c r="ABO265" s="12"/>
      <c r="ABP265" s="12"/>
      <c r="ABQ265" s="12"/>
      <c r="ABR265" s="12"/>
      <c r="ABS265" s="12"/>
      <c r="ABT265" s="12"/>
      <c r="ABU265" s="12"/>
      <c r="ABV265" s="12"/>
      <c r="ABW265" s="12"/>
      <c r="ABX265" s="12"/>
      <c r="ABY265" s="12"/>
      <c r="ABZ265" s="12"/>
      <c r="ACA265" s="12"/>
      <c r="ACB265" s="12"/>
      <c r="ACC265" s="12"/>
      <c r="ACD265" s="12"/>
      <c r="ACE265" s="12"/>
      <c r="ACF265" s="12"/>
      <c r="ACG265" s="12"/>
      <c r="ACH265" s="12"/>
      <c r="ACI265" s="12"/>
      <c r="ACJ265" s="12"/>
      <c r="ACK265" s="12"/>
      <c r="ACL265" s="12"/>
      <c r="ACM265" s="12"/>
      <c r="ACN265" s="12"/>
      <c r="ACO265" s="12"/>
      <c r="ACP265" s="12"/>
      <c r="ACQ265" s="12"/>
      <c r="ACR265" s="12"/>
      <c r="ACS265" s="12"/>
      <c r="ACT265" s="12"/>
      <c r="ACU265" s="12"/>
      <c r="ACV265" s="12"/>
      <c r="ACW265" s="12"/>
      <c r="ACX265" s="12"/>
      <c r="ACY265" s="12"/>
      <c r="ACZ265" s="12"/>
      <c r="ADA265" s="12"/>
      <c r="ADB265" s="12"/>
      <c r="ADC265" s="12"/>
      <c r="ADD265" s="12"/>
      <c r="ADE265" s="12"/>
      <c r="ADF265" s="12"/>
      <c r="ADG265" s="12"/>
      <c r="ADH265" s="12"/>
      <c r="ADI265" s="12"/>
      <c r="ADJ265" s="12"/>
      <c r="ADK265" s="12"/>
      <c r="ADL265" s="12"/>
      <c r="ADM265" s="12"/>
      <c r="ADN265" s="12"/>
      <c r="ADO265" s="12"/>
      <c r="ADP265" s="12"/>
      <c r="ADQ265" s="12"/>
      <c r="ADR265" s="12"/>
      <c r="ADS265" s="12"/>
      <c r="ADT265" s="12"/>
      <c r="ADU265" s="12"/>
      <c r="ADV265" s="12"/>
      <c r="ADW265" s="12"/>
      <c r="ADX265" s="12"/>
      <c r="ADY265" s="12"/>
      <c r="ADZ265" s="12"/>
      <c r="AEA265" s="12"/>
      <c r="AEB265" s="12"/>
      <c r="AEC265" s="12"/>
      <c r="AED265" s="12"/>
      <c r="AEE265" s="12"/>
      <c r="AEF265" s="12"/>
      <c r="AEG265" s="12"/>
      <c r="AEH265" s="12"/>
      <c r="AEI265" s="12"/>
      <c r="AEJ265" s="12"/>
      <c r="AEK265" s="12"/>
      <c r="AEL265" s="12"/>
      <c r="AEM265" s="12"/>
      <c r="AEN265" s="12"/>
      <c r="AEO265" s="12"/>
      <c r="AEP265" s="12"/>
      <c r="AEQ265" s="12"/>
      <c r="AER265" s="12"/>
      <c r="AES265" s="12"/>
      <c r="AET265" s="12"/>
      <c r="AEU265" s="12"/>
      <c r="AEV265" s="12"/>
      <c r="AEW265" s="12"/>
      <c r="AEX265" s="12"/>
      <c r="AEY265" s="12"/>
      <c r="AEZ265" s="12"/>
      <c r="AFA265" s="12"/>
      <c r="AFB265" s="12"/>
      <c r="AFC265" s="12"/>
      <c r="AFD265" s="12"/>
      <c r="AFE265" s="12"/>
      <c r="AFF265" s="12"/>
      <c r="AFG265" s="12"/>
      <c r="AFH265" s="12"/>
      <c r="AFI265" s="12"/>
      <c r="AFJ265" s="12"/>
      <c r="AFK265" s="12"/>
      <c r="AFL265" s="12"/>
      <c r="AFM265" s="12"/>
      <c r="AFN265" s="12"/>
      <c r="AFO265" s="12"/>
      <c r="AFP265" s="12"/>
      <c r="AFQ265" s="12"/>
      <c r="AFR265" s="12"/>
      <c r="AFS265" s="12"/>
      <c r="AFT265" s="12"/>
      <c r="AFU265" s="12"/>
      <c r="AFV265" s="12"/>
      <c r="AFW265" s="12"/>
      <c r="AFX265" s="12"/>
      <c r="AFY265" s="12"/>
      <c r="AFZ265" s="12"/>
      <c r="AGA265" s="12"/>
      <c r="AGB265" s="12"/>
      <c r="AGC265" s="12"/>
      <c r="AGD265" s="12"/>
      <c r="AGE265" s="12"/>
      <c r="AGF265" s="12"/>
      <c r="AGG265" s="12"/>
      <c r="AGH265" s="12"/>
      <c r="AGI265" s="12"/>
      <c r="AGJ265" s="12"/>
      <c r="AGK265" s="12"/>
      <c r="AGL265" s="12"/>
      <c r="AGM265" s="12"/>
      <c r="AGN265" s="12"/>
      <c r="AGO265" s="12"/>
      <c r="AGP265" s="12"/>
      <c r="AGQ265" s="12"/>
      <c r="AGR265" s="12"/>
      <c r="AGS265" s="12"/>
      <c r="AGT265" s="12"/>
      <c r="AGU265" s="12"/>
      <c r="AGV265" s="12"/>
      <c r="AGW265" s="12"/>
      <c r="AGX265" s="12"/>
      <c r="AGY265" s="12"/>
      <c r="AGZ265" s="12"/>
      <c r="AHA265" s="12"/>
      <c r="AHB265" s="12"/>
      <c r="AHC265" s="12"/>
      <c r="AHD265" s="12"/>
      <c r="AHE265" s="12"/>
      <c r="AHF265" s="12"/>
      <c r="AHG265" s="12"/>
      <c r="AHH265" s="12"/>
      <c r="AHI265" s="12"/>
      <c r="AHJ265" s="12"/>
      <c r="AHK265" s="12"/>
      <c r="AHL265" s="12"/>
      <c r="AHM265" s="12"/>
      <c r="AHN265" s="12"/>
      <c r="AHO265" s="12"/>
      <c r="AHP265" s="12"/>
      <c r="AHQ265" s="12"/>
      <c r="AHR265" s="12"/>
      <c r="AHS265" s="12"/>
      <c r="AHT265" s="12"/>
      <c r="AHU265" s="12"/>
      <c r="AHV265" s="12"/>
      <c r="AHW265" s="12"/>
      <c r="AHX265" s="12"/>
      <c r="AHY265" s="12"/>
      <c r="AHZ265" s="12"/>
      <c r="AIA265" s="12"/>
      <c r="AIB265" s="12"/>
      <c r="AIC265" s="12"/>
      <c r="AID265" s="12"/>
      <c r="AIE265" s="12"/>
      <c r="AIF265" s="12"/>
      <c r="AIG265" s="12"/>
      <c r="AIH265" s="12"/>
      <c r="AII265" s="12"/>
      <c r="AIJ265" s="12"/>
      <c r="AIK265" s="12"/>
      <c r="AIL265" s="12"/>
      <c r="AIM265" s="12"/>
      <c r="AIN265" s="12"/>
      <c r="AIO265" s="12"/>
      <c r="AIP265" s="12"/>
      <c r="AIQ265" s="12"/>
      <c r="AIR265" s="12"/>
      <c r="AIS265" s="12"/>
      <c r="AIT265" s="12"/>
      <c r="AIU265" s="12"/>
      <c r="AIV265" s="12"/>
      <c r="AIW265" s="12"/>
      <c r="AIX265" s="12"/>
      <c r="AIY265" s="12"/>
      <c r="AIZ265" s="12"/>
      <c r="AJA265" s="12"/>
      <c r="AJB265" s="12"/>
      <c r="AJC265" s="12"/>
      <c r="AJD265" s="12"/>
      <c r="AJE265" s="12"/>
      <c r="AJF265" s="12"/>
      <c r="AJG265" s="12"/>
      <c r="AJH265" s="12"/>
      <c r="AJI265" s="12"/>
      <c r="AJJ265" s="12"/>
      <c r="AJK265" s="12"/>
      <c r="AJL265" s="12"/>
      <c r="AJM265" s="12"/>
      <c r="AJN265" s="12"/>
      <c r="AJO265" s="12"/>
      <c r="AJP265" s="12"/>
      <c r="AJQ265" s="12"/>
      <c r="AJR265" s="12"/>
      <c r="AJS265" s="12"/>
      <c r="AJT265" s="12"/>
      <c r="AJU265" s="12"/>
      <c r="AJV265" s="12"/>
      <c r="AJW265" s="12"/>
      <c r="AJX265" s="12"/>
      <c r="AJY265" s="12"/>
      <c r="AJZ265" s="12"/>
      <c r="AKA265" s="12"/>
      <c r="AKB265" s="12"/>
      <c r="AKC265" s="12"/>
      <c r="AKD265" s="12"/>
      <c r="AKE265" s="12"/>
      <c r="AKF265" s="12"/>
      <c r="AKG265" s="12"/>
      <c r="AKH265" s="12"/>
      <c r="AKI265" s="12"/>
    </row>
    <row r="266" spans="1:971" ht="15" customHeight="1" outlineLevel="2" x14ac:dyDescent="0.3">
      <c r="A266" s="21">
        <v>4</v>
      </c>
      <c r="B266" s="48" t="s">
        <v>253</v>
      </c>
      <c r="C266" s="151">
        <f t="shared" si="85"/>
        <v>0</v>
      </c>
      <c r="D266" s="81">
        <f t="shared" si="81"/>
        <v>0</v>
      </c>
      <c r="E266" s="48"/>
      <c r="F266" s="135">
        <f t="shared" si="86"/>
        <v>0</v>
      </c>
      <c r="G266" s="115"/>
      <c r="H266" s="115"/>
      <c r="I266" s="71"/>
      <c r="J266" s="72"/>
      <c r="K266" s="71"/>
      <c r="L266" s="71"/>
      <c r="M266" s="71"/>
      <c r="N266" s="72">
        <f t="shared" si="87"/>
        <v>0</v>
      </c>
      <c r="O266" s="73"/>
      <c r="P266" s="74"/>
      <c r="Q266" s="71"/>
      <c r="R266" s="72">
        <f t="shared" si="88"/>
        <v>0</v>
      </c>
      <c r="S266" s="71"/>
      <c r="T266" s="74"/>
      <c r="U266" s="71">
        <v>4</v>
      </c>
      <c r="V266" s="72">
        <f t="shared" si="89"/>
        <v>92</v>
      </c>
      <c r="W266" s="73">
        <v>0</v>
      </c>
      <c r="X266" s="74">
        <v>0</v>
      </c>
      <c r="Y266" s="74"/>
      <c r="Z266" s="71">
        <v>0</v>
      </c>
      <c r="AA266" s="72"/>
      <c r="AB266" s="71"/>
      <c r="AC266" s="75"/>
      <c r="AD266" s="71"/>
      <c r="AE266" s="116"/>
      <c r="AF266" s="116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  <c r="BJ266" s="12"/>
      <c r="BK266" s="12"/>
      <c r="BL266" s="12"/>
      <c r="BM266" s="12"/>
      <c r="BN266" s="12"/>
      <c r="BO266" s="12"/>
      <c r="BP266" s="12"/>
      <c r="BQ266" s="12"/>
      <c r="BR266" s="12"/>
      <c r="BS266" s="12"/>
      <c r="BT266" s="12"/>
      <c r="BU266" s="12"/>
      <c r="BV266" s="12"/>
      <c r="BW266" s="12"/>
      <c r="BX266" s="12"/>
      <c r="BY266" s="12"/>
      <c r="BZ266" s="12"/>
      <c r="CA266" s="12"/>
      <c r="CB266" s="12"/>
      <c r="CC266" s="12"/>
      <c r="CD266" s="12"/>
      <c r="CE266" s="12"/>
      <c r="CF266" s="12"/>
      <c r="CG266" s="12"/>
      <c r="CH266" s="12"/>
      <c r="CI266" s="12"/>
      <c r="CJ266" s="12"/>
      <c r="CK266" s="12"/>
      <c r="CL266" s="12"/>
      <c r="CM266" s="12"/>
      <c r="CN266" s="12"/>
      <c r="CO266" s="12"/>
      <c r="CP266" s="12"/>
      <c r="CQ266" s="12"/>
      <c r="CR266" s="12"/>
      <c r="CS266" s="12"/>
      <c r="CT266" s="12"/>
      <c r="CU266" s="12"/>
      <c r="CV266" s="12"/>
      <c r="CW266" s="12"/>
      <c r="CX266" s="12"/>
      <c r="CY266" s="12"/>
      <c r="CZ266" s="12"/>
      <c r="DA266" s="12"/>
      <c r="DB266" s="12"/>
      <c r="DC266" s="12"/>
      <c r="DD266" s="12"/>
      <c r="DE266" s="12"/>
      <c r="DF266" s="12"/>
      <c r="DG266" s="12"/>
      <c r="DH266" s="12"/>
      <c r="DI266" s="12"/>
      <c r="DJ266" s="12"/>
      <c r="DK266" s="12"/>
      <c r="DL266" s="12"/>
      <c r="DM266" s="12"/>
      <c r="DN266" s="12"/>
      <c r="DO266" s="12"/>
      <c r="DP266" s="12"/>
      <c r="DQ266" s="12"/>
      <c r="DR266" s="12"/>
      <c r="DS266" s="12"/>
      <c r="DT266" s="12"/>
      <c r="DU266" s="12"/>
      <c r="DV266" s="12"/>
      <c r="DW266" s="12"/>
      <c r="DX266" s="12"/>
      <c r="DY266" s="12"/>
      <c r="DZ266" s="12"/>
      <c r="EA266" s="12"/>
      <c r="EB266" s="12"/>
      <c r="EC266" s="12"/>
      <c r="ED266" s="12"/>
      <c r="EE266" s="12"/>
      <c r="EF266" s="12"/>
      <c r="EG266" s="12"/>
      <c r="EH266" s="12"/>
      <c r="EI266" s="12"/>
      <c r="EJ266" s="12"/>
      <c r="EK266" s="12"/>
      <c r="EL266" s="12"/>
      <c r="EM266" s="12"/>
      <c r="EN266" s="12"/>
      <c r="EO266" s="12"/>
      <c r="EP266" s="12"/>
      <c r="EQ266" s="12"/>
      <c r="ER266" s="12"/>
      <c r="ES266" s="12"/>
      <c r="ET266" s="12"/>
      <c r="EU266" s="12"/>
      <c r="EV266" s="12"/>
      <c r="EW266" s="12"/>
      <c r="EX266" s="12"/>
      <c r="EY266" s="12"/>
      <c r="EZ266" s="12"/>
      <c r="FA266" s="12"/>
      <c r="FB266" s="12"/>
      <c r="FC266" s="12"/>
      <c r="FD266" s="12"/>
      <c r="FE266" s="12"/>
      <c r="FF266" s="12"/>
      <c r="FG266" s="12"/>
      <c r="FH266" s="12"/>
      <c r="FI266" s="12"/>
      <c r="FJ266" s="12"/>
      <c r="FK266" s="12"/>
      <c r="FL266" s="12"/>
      <c r="FM266" s="12"/>
      <c r="FN266" s="12"/>
      <c r="FO266" s="12"/>
      <c r="FP266" s="12"/>
      <c r="FQ266" s="12"/>
      <c r="FR266" s="12"/>
      <c r="FS266" s="12"/>
      <c r="FT266" s="12"/>
      <c r="FU266" s="12"/>
      <c r="FV266" s="12"/>
      <c r="FW266" s="12"/>
      <c r="FX266" s="12"/>
      <c r="FY266" s="12"/>
      <c r="FZ266" s="12"/>
      <c r="GA266" s="12"/>
      <c r="GB266" s="12"/>
      <c r="GC266" s="12"/>
      <c r="GD266" s="12"/>
      <c r="GE266" s="12"/>
      <c r="GF266" s="12"/>
      <c r="GG266" s="12"/>
      <c r="GH266" s="12"/>
      <c r="GI266" s="12"/>
      <c r="GJ266" s="12"/>
      <c r="GK266" s="12"/>
      <c r="GL266" s="12"/>
      <c r="GM266" s="12"/>
      <c r="GN266" s="12"/>
      <c r="GO266" s="12"/>
      <c r="GP266" s="12"/>
      <c r="GQ266" s="12"/>
      <c r="GR266" s="12"/>
      <c r="GS266" s="12"/>
      <c r="GT266" s="12"/>
      <c r="GU266" s="12"/>
      <c r="GV266" s="12"/>
      <c r="GW266" s="12"/>
      <c r="GX266" s="12"/>
      <c r="GY266" s="12"/>
      <c r="GZ266" s="12"/>
      <c r="HA266" s="12"/>
      <c r="HB266" s="12"/>
      <c r="HC266" s="12"/>
      <c r="HD266" s="12"/>
      <c r="HE266" s="12"/>
      <c r="HF266" s="12"/>
      <c r="HG266" s="12"/>
      <c r="HH266" s="12"/>
      <c r="HI266" s="12"/>
      <c r="HJ266" s="12"/>
      <c r="HK266" s="12"/>
      <c r="HL266" s="12"/>
      <c r="HM266" s="12"/>
      <c r="HN266" s="12"/>
      <c r="HO266" s="12"/>
      <c r="HP266" s="12"/>
      <c r="HQ266" s="12"/>
      <c r="HR266" s="12"/>
      <c r="HS266" s="12"/>
      <c r="HT266" s="12"/>
      <c r="HU266" s="12"/>
      <c r="HV266" s="12"/>
      <c r="HW266" s="12"/>
      <c r="HX266" s="12"/>
      <c r="HY266" s="12"/>
      <c r="HZ266" s="12"/>
      <c r="IA266" s="12"/>
      <c r="IB266" s="12"/>
      <c r="IC266" s="12"/>
      <c r="ID266" s="12"/>
      <c r="IE266" s="12"/>
      <c r="IF266" s="12"/>
      <c r="IG266" s="12"/>
      <c r="IH266" s="12"/>
      <c r="II266" s="12"/>
      <c r="IJ266" s="12"/>
      <c r="IK266" s="12"/>
      <c r="IL266" s="12"/>
      <c r="IM266" s="12"/>
      <c r="IN266" s="12"/>
      <c r="IO266" s="12"/>
      <c r="IP266" s="12"/>
      <c r="IQ266" s="12"/>
      <c r="IR266" s="12"/>
      <c r="IS266" s="12"/>
      <c r="IT266" s="12"/>
      <c r="IU266" s="12"/>
      <c r="IV266" s="12"/>
      <c r="IW266" s="12"/>
      <c r="IX266" s="12"/>
      <c r="IY266" s="12"/>
      <c r="IZ266" s="12"/>
      <c r="JA266" s="12"/>
      <c r="JB266" s="12"/>
      <c r="JC266" s="12"/>
      <c r="JD266" s="12"/>
      <c r="JE266" s="12"/>
      <c r="JF266" s="12"/>
      <c r="JG266" s="12"/>
      <c r="JH266" s="12"/>
      <c r="JI266" s="12"/>
      <c r="JJ266" s="12"/>
      <c r="JK266" s="12"/>
      <c r="JL266" s="12"/>
      <c r="JM266" s="12"/>
      <c r="JN266" s="12"/>
      <c r="JO266" s="12"/>
      <c r="JP266" s="12"/>
      <c r="JQ266" s="12"/>
      <c r="JR266" s="12"/>
      <c r="JS266" s="12"/>
      <c r="JT266" s="12"/>
      <c r="JU266" s="12"/>
      <c r="JV266" s="12"/>
      <c r="JW266" s="12"/>
      <c r="JX266" s="12"/>
      <c r="JY266" s="12"/>
      <c r="JZ266" s="12"/>
      <c r="KA266" s="12"/>
      <c r="KB266" s="12"/>
      <c r="KC266" s="12"/>
      <c r="KD266" s="12"/>
      <c r="KE266" s="12"/>
      <c r="KF266" s="12"/>
      <c r="KG266" s="12"/>
      <c r="KH266" s="12"/>
      <c r="KI266" s="12"/>
      <c r="KJ266" s="12"/>
      <c r="KK266" s="12"/>
      <c r="KL266" s="12"/>
      <c r="KM266" s="12"/>
      <c r="KN266" s="12"/>
      <c r="KO266" s="12"/>
      <c r="KP266" s="12"/>
      <c r="KQ266" s="12"/>
      <c r="KR266" s="12"/>
      <c r="KS266" s="12"/>
      <c r="KT266" s="12"/>
      <c r="KU266" s="12"/>
      <c r="KV266" s="12"/>
      <c r="KW266" s="12"/>
      <c r="KX266" s="12"/>
      <c r="KY266" s="12"/>
      <c r="KZ266" s="12"/>
      <c r="LA266" s="12"/>
      <c r="LB266" s="12"/>
      <c r="LC266" s="12"/>
      <c r="LD266" s="12"/>
      <c r="LE266" s="12"/>
      <c r="LF266" s="12"/>
      <c r="LG266" s="12"/>
      <c r="LH266" s="12"/>
      <c r="LI266" s="12"/>
      <c r="LJ266" s="12"/>
      <c r="LK266" s="12"/>
      <c r="LL266" s="12"/>
      <c r="LM266" s="12"/>
      <c r="LN266" s="12"/>
      <c r="LO266" s="12"/>
      <c r="LP266" s="12"/>
      <c r="LQ266" s="12"/>
      <c r="LR266" s="12"/>
      <c r="LS266" s="12"/>
      <c r="LT266" s="12"/>
      <c r="LU266" s="12"/>
      <c r="LV266" s="12"/>
      <c r="LW266" s="12"/>
      <c r="LX266" s="12"/>
      <c r="LY266" s="12"/>
      <c r="LZ266" s="12"/>
      <c r="MA266" s="12"/>
      <c r="MB266" s="12"/>
      <c r="MC266" s="12"/>
      <c r="MD266" s="12"/>
      <c r="ME266" s="12"/>
      <c r="MF266" s="12"/>
      <c r="MG266" s="12"/>
      <c r="MH266" s="12"/>
      <c r="MI266" s="12"/>
      <c r="MJ266" s="12"/>
      <c r="MK266" s="12"/>
      <c r="ML266" s="12"/>
      <c r="MM266" s="12"/>
      <c r="MN266" s="12"/>
      <c r="MO266" s="12"/>
      <c r="MP266" s="12"/>
      <c r="MQ266" s="12"/>
      <c r="MR266" s="12"/>
      <c r="MS266" s="12"/>
      <c r="MT266" s="12"/>
      <c r="MU266" s="12"/>
      <c r="MV266" s="12"/>
      <c r="MW266" s="12"/>
      <c r="MX266" s="12"/>
      <c r="MY266" s="12"/>
      <c r="MZ266" s="12"/>
      <c r="NA266" s="12"/>
      <c r="NB266" s="12"/>
      <c r="NC266" s="12"/>
      <c r="ND266" s="12"/>
      <c r="NE266" s="12"/>
      <c r="NF266" s="12"/>
      <c r="NG266" s="12"/>
      <c r="NH266" s="12"/>
      <c r="NI266" s="12"/>
      <c r="NJ266" s="12"/>
      <c r="NK266" s="12"/>
      <c r="NL266" s="12"/>
      <c r="NM266" s="12"/>
      <c r="NN266" s="12"/>
      <c r="NO266" s="12"/>
      <c r="NP266" s="12"/>
      <c r="NQ266" s="12"/>
      <c r="NR266" s="12"/>
      <c r="NS266" s="12"/>
      <c r="NT266" s="12"/>
      <c r="NU266" s="12"/>
      <c r="NV266" s="12"/>
      <c r="NW266" s="12"/>
      <c r="NX266" s="12"/>
      <c r="NY266" s="12"/>
      <c r="NZ266" s="12"/>
      <c r="OA266" s="12"/>
      <c r="OB266" s="12"/>
      <c r="OC266" s="12"/>
      <c r="OD266" s="12"/>
      <c r="OE266" s="12"/>
      <c r="OF266" s="12"/>
      <c r="OG266" s="12"/>
      <c r="OH266" s="12"/>
      <c r="OI266" s="12"/>
      <c r="OJ266" s="12"/>
      <c r="OK266" s="12"/>
      <c r="OL266" s="12"/>
      <c r="OM266" s="12"/>
      <c r="ON266" s="12"/>
      <c r="OO266" s="12"/>
      <c r="OP266" s="12"/>
      <c r="OQ266" s="12"/>
      <c r="OR266" s="12"/>
      <c r="OS266" s="12"/>
      <c r="OT266" s="12"/>
      <c r="OU266" s="12"/>
      <c r="OV266" s="12"/>
      <c r="OW266" s="12"/>
      <c r="OX266" s="12"/>
      <c r="OY266" s="12"/>
      <c r="OZ266" s="12"/>
      <c r="PA266" s="12"/>
      <c r="PB266" s="12"/>
      <c r="PC266" s="12"/>
      <c r="PD266" s="12"/>
      <c r="PE266" s="12"/>
      <c r="PF266" s="12"/>
      <c r="PG266" s="12"/>
      <c r="PH266" s="12"/>
      <c r="PI266" s="12"/>
      <c r="PJ266" s="12"/>
      <c r="PK266" s="12"/>
      <c r="PL266" s="12"/>
      <c r="PM266" s="12"/>
      <c r="PN266" s="12"/>
      <c r="PO266" s="12"/>
      <c r="PP266" s="12"/>
      <c r="PQ266" s="12"/>
      <c r="PR266" s="12"/>
      <c r="PS266" s="12"/>
      <c r="PT266" s="12"/>
      <c r="PU266" s="12"/>
      <c r="PV266" s="12"/>
      <c r="PW266" s="12"/>
      <c r="PX266" s="12"/>
      <c r="PY266" s="12"/>
      <c r="PZ266" s="12"/>
      <c r="QA266" s="12"/>
      <c r="QB266" s="12"/>
      <c r="QC266" s="12"/>
      <c r="QD266" s="12"/>
      <c r="QE266" s="12"/>
      <c r="QF266" s="12"/>
      <c r="QG266" s="12"/>
      <c r="QH266" s="12"/>
      <c r="QI266" s="12"/>
      <c r="QJ266" s="12"/>
      <c r="QK266" s="12"/>
      <c r="QL266" s="12"/>
      <c r="QM266" s="12"/>
      <c r="QN266" s="12"/>
      <c r="QO266" s="12"/>
      <c r="QP266" s="12"/>
      <c r="QQ266" s="12"/>
      <c r="QR266" s="12"/>
      <c r="QS266" s="12"/>
      <c r="QT266" s="12"/>
      <c r="QU266" s="12"/>
      <c r="QV266" s="12"/>
      <c r="QW266" s="12"/>
      <c r="QX266" s="12"/>
      <c r="QY266" s="12"/>
      <c r="QZ266" s="12"/>
      <c r="RA266" s="12"/>
      <c r="RB266" s="12"/>
      <c r="RC266" s="12"/>
      <c r="RD266" s="12"/>
      <c r="RE266" s="12"/>
      <c r="RF266" s="12"/>
      <c r="RG266" s="12"/>
      <c r="RH266" s="12"/>
      <c r="RI266" s="12"/>
      <c r="RJ266" s="12"/>
      <c r="RK266" s="12"/>
      <c r="RL266" s="12"/>
      <c r="RM266" s="12"/>
      <c r="RN266" s="12"/>
      <c r="RO266" s="12"/>
      <c r="RP266" s="12"/>
      <c r="RQ266" s="12"/>
      <c r="RR266" s="12"/>
      <c r="RS266" s="12"/>
      <c r="RT266" s="12"/>
      <c r="RU266" s="12"/>
      <c r="RV266" s="12"/>
      <c r="RW266" s="12"/>
      <c r="RX266" s="12"/>
      <c r="RY266" s="12"/>
      <c r="RZ266" s="12"/>
      <c r="SA266" s="12"/>
      <c r="SB266" s="12"/>
      <c r="SC266" s="12"/>
      <c r="SD266" s="12"/>
      <c r="SE266" s="12"/>
      <c r="SF266" s="12"/>
      <c r="SG266" s="12"/>
      <c r="SH266" s="12"/>
      <c r="SI266" s="12"/>
      <c r="SJ266" s="12"/>
      <c r="SK266" s="12"/>
      <c r="SL266" s="12"/>
      <c r="SM266" s="12"/>
      <c r="SN266" s="12"/>
      <c r="SO266" s="12"/>
      <c r="SP266" s="12"/>
      <c r="SQ266" s="12"/>
      <c r="SR266" s="12"/>
      <c r="SS266" s="12"/>
      <c r="ST266" s="12"/>
      <c r="SU266" s="12"/>
      <c r="SV266" s="12"/>
      <c r="SW266" s="12"/>
      <c r="SX266" s="12"/>
      <c r="SY266" s="12"/>
      <c r="SZ266" s="12"/>
      <c r="TA266" s="12"/>
      <c r="TB266" s="12"/>
      <c r="TC266" s="12"/>
      <c r="TD266" s="12"/>
      <c r="TE266" s="12"/>
      <c r="TF266" s="12"/>
      <c r="TG266" s="12"/>
      <c r="TH266" s="12"/>
      <c r="TI266" s="12"/>
      <c r="TJ266" s="12"/>
      <c r="TK266" s="12"/>
      <c r="TL266" s="12"/>
      <c r="TM266" s="12"/>
      <c r="TN266" s="12"/>
      <c r="TO266" s="12"/>
      <c r="TP266" s="12"/>
      <c r="TQ266" s="12"/>
      <c r="TR266" s="12"/>
      <c r="TS266" s="12"/>
      <c r="TT266" s="12"/>
      <c r="TU266" s="12"/>
      <c r="TV266" s="12"/>
      <c r="TW266" s="12"/>
      <c r="TX266" s="12"/>
      <c r="TY266" s="12"/>
      <c r="TZ266" s="12"/>
      <c r="UA266" s="12"/>
      <c r="UB266" s="12"/>
      <c r="UC266" s="12"/>
      <c r="UD266" s="12"/>
      <c r="UE266" s="12"/>
      <c r="UF266" s="12"/>
      <c r="UG266" s="12"/>
      <c r="UH266" s="12"/>
      <c r="UI266" s="12"/>
      <c r="UJ266" s="12"/>
      <c r="UK266" s="12"/>
      <c r="UL266" s="12"/>
      <c r="UM266" s="12"/>
      <c r="UN266" s="12"/>
      <c r="UO266" s="12"/>
      <c r="UP266" s="12"/>
      <c r="UQ266" s="12"/>
      <c r="UR266" s="12"/>
      <c r="US266" s="12"/>
      <c r="UT266" s="12"/>
      <c r="UU266" s="12"/>
      <c r="UV266" s="12"/>
      <c r="UW266" s="12"/>
      <c r="UX266" s="12"/>
      <c r="UY266" s="12"/>
      <c r="UZ266" s="12"/>
      <c r="VA266" s="12"/>
      <c r="VB266" s="12"/>
      <c r="VC266" s="12"/>
      <c r="VD266" s="12"/>
      <c r="VE266" s="12"/>
      <c r="VF266" s="12"/>
      <c r="VG266" s="12"/>
      <c r="VH266" s="12"/>
      <c r="VI266" s="12"/>
      <c r="VJ266" s="12"/>
      <c r="VK266" s="12"/>
      <c r="VL266" s="12"/>
      <c r="VM266" s="12"/>
      <c r="VN266" s="12"/>
      <c r="VO266" s="12"/>
      <c r="VP266" s="12"/>
      <c r="VQ266" s="12"/>
      <c r="VR266" s="12"/>
      <c r="VS266" s="12"/>
      <c r="VT266" s="12"/>
      <c r="VU266" s="12"/>
      <c r="VV266" s="12"/>
      <c r="VW266" s="12"/>
      <c r="VX266" s="12"/>
      <c r="VY266" s="12"/>
      <c r="VZ266" s="12"/>
      <c r="WA266" s="12"/>
      <c r="WB266" s="12"/>
      <c r="WC266" s="12"/>
      <c r="WD266" s="12"/>
      <c r="WE266" s="12"/>
      <c r="WF266" s="12"/>
      <c r="WG266" s="12"/>
      <c r="WH266" s="12"/>
      <c r="WI266" s="12"/>
      <c r="WJ266" s="12"/>
      <c r="WK266" s="12"/>
      <c r="WL266" s="12"/>
      <c r="WM266" s="12"/>
      <c r="WN266" s="12"/>
      <c r="WO266" s="12"/>
      <c r="WP266" s="12"/>
      <c r="WQ266" s="12"/>
      <c r="WR266" s="12"/>
      <c r="WS266" s="12"/>
      <c r="WT266" s="12"/>
      <c r="WU266" s="12"/>
      <c r="WV266" s="12"/>
      <c r="WW266" s="12"/>
      <c r="WX266" s="12"/>
      <c r="WY266" s="12"/>
      <c r="WZ266" s="12"/>
      <c r="XA266" s="12"/>
      <c r="XB266" s="12"/>
      <c r="XC266" s="12"/>
      <c r="XD266" s="12"/>
      <c r="XE266" s="12"/>
      <c r="XF266" s="12"/>
      <c r="XG266" s="12"/>
      <c r="XH266" s="12"/>
      <c r="XI266" s="12"/>
      <c r="XJ266" s="12"/>
      <c r="XK266" s="12"/>
      <c r="XL266" s="12"/>
      <c r="XM266" s="12"/>
      <c r="XN266" s="12"/>
      <c r="XO266" s="12"/>
      <c r="XP266" s="12"/>
      <c r="XQ266" s="12"/>
      <c r="XR266" s="12"/>
      <c r="XS266" s="12"/>
      <c r="XT266" s="12"/>
      <c r="XU266" s="12"/>
      <c r="XV266" s="12"/>
      <c r="XW266" s="12"/>
      <c r="XX266" s="12"/>
      <c r="XY266" s="12"/>
      <c r="XZ266" s="12"/>
      <c r="YA266" s="12"/>
      <c r="YB266" s="12"/>
      <c r="YC266" s="12"/>
      <c r="YD266" s="12"/>
      <c r="YE266" s="12"/>
      <c r="YF266" s="12"/>
      <c r="YG266" s="12"/>
      <c r="YH266" s="12"/>
      <c r="YI266" s="12"/>
      <c r="YJ266" s="12"/>
      <c r="YK266" s="12"/>
      <c r="YL266" s="12"/>
      <c r="YM266" s="12"/>
      <c r="YN266" s="12"/>
      <c r="YO266" s="12"/>
      <c r="YP266" s="12"/>
      <c r="YQ266" s="12"/>
      <c r="YR266" s="12"/>
      <c r="YS266" s="12"/>
      <c r="YT266" s="12"/>
      <c r="YU266" s="12"/>
      <c r="YV266" s="12"/>
      <c r="YW266" s="12"/>
      <c r="YX266" s="12"/>
      <c r="YY266" s="12"/>
      <c r="YZ266" s="12"/>
      <c r="ZA266" s="12"/>
      <c r="ZB266" s="12"/>
      <c r="ZC266" s="12"/>
      <c r="ZD266" s="12"/>
      <c r="ZE266" s="12"/>
      <c r="ZF266" s="12"/>
      <c r="ZG266" s="12"/>
      <c r="ZH266" s="12"/>
      <c r="ZI266" s="12"/>
      <c r="ZJ266" s="12"/>
      <c r="ZK266" s="12"/>
      <c r="ZL266" s="12"/>
      <c r="ZM266" s="12"/>
      <c r="ZN266" s="12"/>
      <c r="ZO266" s="12"/>
      <c r="ZP266" s="12"/>
      <c r="ZQ266" s="12"/>
      <c r="ZR266" s="12"/>
      <c r="ZS266" s="12"/>
      <c r="ZT266" s="12"/>
      <c r="ZU266" s="12"/>
      <c r="ZV266" s="12"/>
      <c r="ZW266" s="12"/>
      <c r="ZX266" s="12"/>
      <c r="ZY266" s="12"/>
      <c r="ZZ266" s="12"/>
      <c r="AAA266" s="12"/>
      <c r="AAB266" s="12"/>
      <c r="AAC266" s="12"/>
      <c r="AAD266" s="12"/>
      <c r="AAE266" s="12"/>
      <c r="AAF266" s="12"/>
      <c r="AAG266" s="12"/>
      <c r="AAH266" s="12"/>
      <c r="AAI266" s="12"/>
      <c r="AAJ266" s="12"/>
      <c r="AAK266" s="12"/>
      <c r="AAL266" s="12"/>
      <c r="AAM266" s="12"/>
      <c r="AAN266" s="12"/>
      <c r="AAO266" s="12"/>
      <c r="AAP266" s="12"/>
      <c r="AAQ266" s="12"/>
      <c r="AAR266" s="12"/>
      <c r="AAS266" s="12"/>
      <c r="AAT266" s="12"/>
      <c r="AAU266" s="12"/>
      <c r="AAV266" s="12"/>
      <c r="AAW266" s="12"/>
      <c r="AAX266" s="12"/>
      <c r="AAY266" s="12"/>
      <c r="AAZ266" s="12"/>
      <c r="ABA266" s="12"/>
      <c r="ABB266" s="12"/>
      <c r="ABC266" s="12"/>
      <c r="ABD266" s="12"/>
      <c r="ABE266" s="12"/>
      <c r="ABF266" s="12"/>
      <c r="ABG266" s="12"/>
      <c r="ABH266" s="12"/>
      <c r="ABI266" s="12"/>
      <c r="ABJ266" s="12"/>
      <c r="ABK266" s="12"/>
      <c r="ABL266" s="12"/>
      <c r="ABM266" s="12"/>
      <c r="ABN266" s="12"/>
      <c r="ABO266" s="12"/>
      <c r="ABP266" s="12"/>
      <c r="ABQ266" s="12"/>
      <c r="ABR266" s="12"/>
      <c r="ABS266" s="12"/>
      <c r="ABT266" s="12"/>
      <c r="ABU266" s="12"/>
      <c r="ABV266" s="12"/>
      <c r="ABW266" s="12"/>
      <c r="ABX266" s="12"/>
      <c r="ABY266" s="12"/>
      <c r="ABZ266" s="12"/>
      <c r="ACA266" s="12"/>
      <c r="ACB266" s="12"/>
      <c r="ACC266" s="12"/>
      <c r="ACD266" s="12"/>
      <c r="ACE266" s="12"/>
      <c r="ACF266" s="12"/>
      <c r="ACG266" s="12"/>
      <c r="ACH266" s="12"/>
      <c r="ACI266" s="12"/>
      <c r="ACJ266" s="12"/>
      <c r="ACK266" s="12"/>
      <c r="ACL266" s="12"/>
      <c r="ACM266" s="12"/>
      <c r="ACN266" s="12"/>
      <c r="ACO266" s="12"/>
      <c r="ACP266" s="12"/>
      <c r="ACQ266" s="12"/>
      <c r="ACR266" s="12"/>
      <c r="ACS266" s="12"/>
      <c r="ACT266" s="12"/>
      <c r="ACU266" s="12"/>
      <c r="ACV266" s="12"/>
      <c r="ACW266" s="12"/>
      <c r="ACX266" s="12"/>
      <c r="ACY266" s="12"/>
      <c r="ACZ266" s="12"/>
      <c r="ADA266" s="12"/>
      <c r="ADB266" s="12"/>
      <c r="ADC266" s="12"/>
      <c r="ADD266" s="12"/>
      <c r="ADE266" s="12"/>
      <c r="ADF266" s="12"/>
      <c r="ADG266" s="12"/>
      <c r="ADH266" s="12"/>
      <c r="ADI266" s="12"/>
      <c r="ADJ266" s="12"/>
      <c r="ADK266" s="12"/>
      <c r="ADL266" s="12"/>
      <c r="ADM266" s="12"/>
      <c r="ADN266" s="12"/>
      <c r="ADO266" s="12"/>
      <c r="ADP266" s="12"/>
      <c r="ADQ266" s="12"/>
      <c r="ADR266" s="12"/>
      <c r="ADS266" s="12"/>
      <c r="ADT266" s="12"/>
      <c r="ADU266" s="12"/>
      <c r="ADV266" s="12"/>
      <c r="ADW266" s="12"/>
      <c r="ADX266" s="12"/>
      <c r="ADY266" s="12"/>
      <c r="ADZ266" s="12"/>
      <c r="AEA266" s="12"/>
      <c r="AEB266" s="12"/>
      <c r="AEC266" s="12"/>
      <c r="AED266" s="12"/>
      <c r="AEE266" s="12"/>
      <c r="AEF266" s="12"/>
      <c r="AEG266" s="12"/>
      <c r="AEH266" s="12"/>
      <c r="AEI266" s="12"/>
      <c r="AEJ266" s="12"/>
      <c r="AEK266" s="12"/>
      <c r="AEL266" s="12"/>
      <c r="AEM266" s="12"/>
      <c r="AEN266" s="12"/>
      <c r="AEO266" s="12"/>
      <c r="AEP266" s="12"/>
      <c r="AEQ266" s="12"/>
      <c r="AER266" s="12"/>
      <c r="AES266" s="12"/>
      <c r="AET266" s="12"/>
      <c r="AEU266" s="12"/>
      <c r="AEV266" s="12"/>
      <c r="AEW266" s="12"/>
      <c r="AEX266" s="12"/>
      <c r="AEY266" s="12"/>
      <c r="AEZ266" s="12"/>
      <c r="AFA266" s="12"/>
      <c r="AFB266" s="12"/>
      <c r="AFC266" s="12"/>
      <c r="AFD266" s="12"/>
      <c r="AFE266" s="12"/>
      <c r="AFF266" s="12"/>
      <c r="AFG266" s="12"/>
      <c r="AFH266" s="12"/>
      <c r="AFI266" s="12"/>
      <c r="AFJ266" s="12"/>
      <c r="AFK266" s="12"/>
      <c r="AFL266" s="12"/>
      <c r="AFM266" s="12"/>
      <c r="AFN266" s="12"/>
      <c r="AFO266" s="12"/>
      <c r="AFP266" s="12"/>
      <c r="AFQ266" s="12"/>
      <c r="AFR266" s="12"/>
      <c r="AFS266" s="12"/>
      <c r="AFT266" s="12"/>
      <c r="AFU266" s="12"/>
      <c r="AFV266" s="12"/>
      <c r="AFW266" s="12"/>
      <c r="AFX266" s="12"/>
      <c r="AFY266" s="12"/>
      <c r="AFZ266" s="12"/>
      <c r="AGA266" s="12"/>
      <c r="AGB266" s="12"/>
      <c r="AGC266" s="12"/>
      <c r="AGD266" s="12"/>
      <c r="AGE266" s="12"/>
      <c r="AGF266" s="12"/>
      <c r="AGG266" s="12"/>
      <c r="AGH266" s="12"/>
      <c r="AGI266" s="12"/>
      <c r="AGJ266" s="12"/>
      <c r="AGK266" s="12"/>
      <c r="AGL266" s="12"/>
      <c r="AGM266" s="12"/>
      <c r="AGN266" s="12"/>
      <c r="AGO266" s="12"/>
      <c r="AGP266" s="12"/>
      <c r="AGQ266" s="12"/>
      <c r="AGR266" s="12"/>
      <c r="AGS266" s="12"/>
      <c r="AGT266" s="12"/>
      <c r="AGU266" s="12"/>
      <c r="AGV266" s="12"/>
      <c r="AGW266" s="12"/>
      <c r="AGX266" s="12"/>
      <c r="AGY266" s="12"/>
      <c r="AGZ266" s="12"/>
      <c r="AHA266" s="12"/>
      <c r="AHB266" s="12"/>
      <c r="AHC266" s="12"/>
      <c r="AHD266" s="12"/>
      <c r="AHE266" s="12"/>
      <c r="AHF266" s="12"/>
      <c r="AHG266" s="12"/>
      <c r="AHH266" s="12"/>
      <c r="AHI266" s="12"/>
      <c r="AHJ266" s="12"/>
      <c r="AHK266" s="12"/>
      <c r="AHL266" s="12"/>
      <c r="AHM266" s="12"/>
      <c r="AHN266" s="12"/>
      <c r="AHO266" s="12"/>
      <c r="AHP266" s="12"/>
      <c r="AHQ266" s="12"/>
      <c r="AHR266" s="12"/>
      <c r="AHS266" s="12"/>
      <c r="AHT266" s="12"/>
      <c r="AHU266" s="12"/>
      <c r="AHV266" s="12"/>
      <c r="AHW266" s="12"/>
      <c r="AHX266" s="12"/>
      <c r="AHY266" s="12"/>
      <c r="AHZ266" s="12"/>
      <c r="AIA266" s="12"/>
      <c r="AIB266" s="12"/>
      <c r="AIC266" s="12"/>
      <c r="AID266" s="12"/>
      <c r="AIE266" s="12"/>
      <c r="AIF266" s="12"/>
      <c r="AIG266" s="12"/>
      <c r="AIH266" s="12"/>
      <c r="AII266" s="12"/>
      <c r="AIJ266" s="12"/>
      <c r="AIK266" s="12"/>
      <c r="AIL266" s="12"/>
      <c r="AIM266" s="12"/>
      <c r="AIN266" s="12"/>
      <c r="AIO266" s="12"/>
      <c r="AIP266" s="12"/>
      <c r="AIQ266" s="12"/>
      <c r="AIR266" s="12"/>
      <c r="AIS266" s="12"/>
      <c r="AIT266" s="12"/>
      <c r="AIU266" s="12"/>
      <c r="AIV266" s="12"/>
      <c r="AIW266" s="12"/>
      <c r="AIX266" s="12"/>
      <c r="AIY266" s="12"/>
      <c r="AIZ266" s="12"/>
      <c r="AJA266" s="12"/>
      <c r="AJB266" s="12"/>
      <c r="AJC266" s="12"/>
      <c r="AJD266" s="12"/>
      <c r="AJE266" s="12"/>
      <c r="AJF266" s="12"/>
      <c r="AJG266" s="12"/>
      <c r="AJH266" s="12"/>
      <c r="AJI266" s="12"/>
      <c r="AJJ266" s="12"/>
      <c r="AJK266" s="12"/>
      <c r="AJL266" s="12"/>
      <c r="AJM266" s="12"/>
      <c r="AJN266" s="12"/>
      <c r="AJO266" s="12"/>
      <c r="AJP266" s="12"/>
      <c r="AJQ266" s="12"/>
      <c r="AJR266" s="12"/>
      <c r="AJS266" s="12"/>
      <c r="AJT266" s="12"/>
      <c r="AJU266" s="12"/>
      <c r="AJV266" s="12"/>
      <c r="AJW266" s="12"/>
      <c r="AJX266" s="12"/>
      <c r="AJY266" s="12"/>
      <c r="AJZ266" s="12"/>
      <c r="AKA266" s="12"/>
      <c r="AKB266" s="12"/>
      <c r="AKC266" s="12"/>
      <c r="AKD266" s="12"/>
      <c r="AKE266" s="12"/>
      <c r="AKF266" s="12"/>
      <c r="AKG266" s="12"/>
      <c r="AKH266" s="12"/>
      <c r="AKI266" s="12"/>
    </row>
    <row r="267" spans="1:971" ht="15" customHeight="1" outlineLevel="2" x14ac:dyDescent="0.3">
      <c r="A267" s="21">
        <v>5</v>
      </c>
      <c r="B267" s="48" t="s">
        <v>254</v>
      </c>
      <c r="C267" s="151">
        <f t="shared" si="85"/>
        <v>0</v>
      </c>
      <c r="D267" s="81">
        <f t="shared" si="81"/>
        <v>0</v>
      </c>
      <c r="E267" s="48"/>
      <c r="F267" s="135">
        <f t="shared" si="86"/>
        <v>0</v>
      </c>
      <c r="G267" s="115"/>
      <c r="H267" s="115"/>
      <c r="I267" s="71"/>
      <c r="J267" s="72"/>
      <c r="K267" s="71"/>
      <c r="L267" s="71"/>
      <c r="M267" s="71"/>
      <c r="N267" s="72">
        <f t="shared" si="87"/>
        <v>0</v>
      </c>
      <c r="O267" s="73"/>
      <c r="P267" s="74"/>
      <c r="Q267" s="71"/>
      <c r="R267" s="72">
        <f t="shared" si="88"/>
        <v>0</v>
      </c>
      <c r="S267" s="71"/>
      <c r="T267" s="74"/>
      <c r="U267" s="71">
        <v>3</v>
      </c>
      <c r="V267" s="72">
        <f t="shared" si="89"/>
        <v>69</v>
      </c>
      <c r="W267" s="73">
        <v>0</v>
      </c>
      <c r="X267" s="74">
        <v>0</v>
      </c>
      <c r="Y267" s="74"/>
      <c r="Z267" s="71">
        <v>4</v>
      </c>
      <c r="AA267" s="72">
        <v>146.4</v>
      </c>
      <c r="AB267" s="71">
        <v>0</v>
      </c>
      <c r="AC267" s="75">
        <v>0</v>
      </c>
      <c r="AD267" s="71"/>
      <c r="AE267" s="116"/>
      <c r="AF267" s="116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  <c r="BJ267" s="12"/>
      <c r="BK267" s="12"/>
      <c r="BL267" s="12"/>
      <c r="BM267" s="12"/>
      <c r="BN267" s="12"/>
      <c r="BO267" s="12"/>
      <c r="BP267" s="12"/>
      <c r="BQ267" s="12"/>
      <c r="BR267" s="12"/>
      <c r="BS267" s="12"/>
      <c r="BT267" s="12"/>
      <c r="BU267" s="12"/>
      <c r="BV267" s="12"/>
      <c r="BW267" s="12"/>
      <c r="BX267" s="12"/>
      <c r="BY267" s="12"/>
      <c r="BZ267" s="12"/>
      <c r="CA267" s="12"/>
      <c r="CB267" s="12"/>
      <c r="CC267" s="12"/>
      <c r="CD267" s="12"/>
      <c r="CE267" s="12"/>
      <c r="CF267" s="12"/>
      <c r="CG267" s="12"/>
      <c r="CH267" s="12"/>
      <c r="CI267" s="12"/>
      <c r="CJ267" s="12"/>
      <c r="CK267" s="12"/>
      <c r="CL267" s="12"/>
      <c r="CM267" s="12"/>
      <c r="CN267" s="12"/>
      <c r="CO267" s="12"/>
      <c r="CP267" s="12"/>
      <c r="CQ267" s="12"/>
      <c r="CR267" s="12"/>
      <c r="CS267" s="12"/>
      <c r="CT267" s="12"/>
      <c r="CU267" s="12"/>
      <c r="CV267" s="12"/>
      <c r="CW267" s="12"/>
      <c r="CX267" s="12"/>
      <c r="CY267" s="12"/>
      <c r="CZ267" s="12"/>
      <c r="DA267" s="12"/>
      <c r="DB267" s="12"/>
      <c r="DC267" s="12"/>
      <c r="DD267" s="12"/>
      <c r="DE267" s="12"/>
      <c r="DF267" s="12"/>
      <c r="DG267" s="12"/>
      <c r="DH267" s="12"/>
      <c r="DI267" s="12"/>
      <c r="DJ267" s="12"/>
      <c r="DK267" s="12"/>
      <c r="DL267" s="12"/>
      <c r="DM267" s="12"/>
      <c r="DN267" s="12"/>
      <c r="DO267" s="12"/>
      <c r="DP267" s="12"/>
      <c r="DQ267" s="12"/>
      <c r="DR267" s="12"/>
      <c r="DS267" s="12"/>
      <c r="DT267" s="12"/>
      <c r="DU267" s="12"/>
      <c r="DV267" s="12"/>
      <c r="DW267" s="12"/>
      <c r="DX267" s="12"/>
      <c r="DY267" s="12"/>
      <c r="DZ267" s="12"/>
      <c r="EA267" s="12"/>
      <c r="EB267" s="12"/>
      <c r="EC267" s="12"/>
      <c r="ED267" s="12"/>
      <c r="EE267" s="12"/>
      <c r="EF267" s="12"/>
      <c r="EG267" s="12"/>
      <c r="EH267" s="12"/>
      <c r="EI267" s="12"/>
      <c r="EJ267" s="12"/>
      <c r="EK267" s="12"/>
      <c r="EL267" s="12"/>
      <c r="EM267" s="12"/>
      <c r="EN267" s="12"/>
      <c r="EO267" s="12"/>
      <c r="EP267" s="12"/>
      <c r="EQ267" s="12"/>
      <c r="ER267" s="12"/>
      <c r="ES267" s="12"/>
      <c r="ET267" s="12"/>
      <c r="EU267" s="12"/>
      <c r="EV267" s="12"/>
      <c r="EW267" s="12"/>
      <c r="EX267" s="12"/>
      <c r="EY267" s="12"/>
      <c r="EZ267" s="12"/>
      <c r="FA267" s="12"/>
      <c r="FB267" s="12"/>
      <c r="FC267" s="12"/>
      <c r="FD267" s="12"/>
      <c r="FE267" s="12"/>
      <c r="FF267" s="12"/>
      <c r="FG267" s="12"/>
      <c r="FH267" s="12"/>
      <c r="FI267" s="12"/>
      <c r="FJ267" s="12"/>
      <c r="FK267" s="12"/>
      <c r="FL267" s="12"/>
      <c r="FM267" s="12"/>
      <c r="FN267" s="12"/>
      <c r="FO267" s="12"/>
      <c r="FP267" s="12"/>
      <c r="FQ267" s="12"/>
      <c r="FR267" s="12"/>
      <c r="FS267" s="12"/>
      <c r="FT267" s="12"/>
      <c r="FU267" s="12"/>
      <c r="FV267" s="12"/>
      <c r="FW267" s="12"/>
      <c r="FX267" s="12"/>
      <c r="FY267" s="12"/>
      <c r="FZ267" s="12"/>
      <c r="GA267" s="12"/>
      <c r="GB267" s="12"/>
      <c r="GC267" s="12"/>
      <c r="GD267" s="12"/>
      <c r="GE267" s="12"/>
      <c r="GF267" s="12"/>
      <c r="GG267" s="12"/>
      <c r="GH267" s="12"/>
      <c r="GI267" s="12"/>
      <c r="GJ267" s="12"/>
      <c r="GK267" s="12"/>
      <c r="GL267" s="12"/>
      <c r="GM267" s="12"/>
      <c r="GN267" s="12"/>
      <c r="GO267" s="12"/>
      <c r="GP267" s="12"/>
      <c r="GQ267" s="12"/>
      <c r="GR267" s="12"/>
      <c r="GS267" s="12"/>
      <c r="GT267" s="12"/>
      <c r="GU267" s="12"/>
      <c r="GV267" s="12"/>
      <c r="GW267" s="12"/>
      <c r="GX267" s="12"/>
      <c r="GY267" s="12"/>
      <c r="GZ267" s="12"/>
      <c r="HA267" s="12"/>
      <c r="HB267" s="12"/>
      <c r="HC267" s="12"/>
      <c r="HD267" s="12"/>
      <c r="HE267" s="12"/>
      <c r="HF267" s="12"/>
      <c r="HG267" s="12"/>
      <c r="HH267" s="12"/>
      <c r="HI267" s="12"/>
      <c r="HJ267" s="12"/>
      <c r="HK267" s="12"/>
      <c r="HL267" s="12"/>
      <c r="HM267" s="12"/>
      <c r="HN267" s="12"/>
      <c r="HO267" s="12"/>
      <c r="HP267" s="12"/>
      <c r="HQ267" s="12"/>
      <c r="HR267" s="12"/>
      <c r="HS267" s="12"/>
      <c r="HT267" s="12"/>
      <c r="HU267" s="12"/>
      <c r="HV267" s="12"/>
      <c r="HW267" s="12"/>
      <c r="HX267" s="12"/>
      <c r="HY267" s="12"/>
      <c r="HZ267" s="12"/>
      <c r="IA267" s="12"/>
      <c r="IB267" s="12"/>
      <c r="IC267" s="12"/>
      <c r="ID267" s="12"/>
      <c r="IE267" s="12"/>
      <c r="IF267" s="12"/>
      <c r="IG267" s="12"/>
      <c r="IH267" s="12"/>
      <c r="II267" s="12"/>
      <c r="IJ267" s="12"/>
      <c r="IK267" s="12"/>
      <c r="IL267" s="12"/>
      <c r="IM267" s="12"/>
      <c r="IN267" s="12"/>
      <c r="IO267" s="12"/>
      <c r="IP267" s="12"/>
      <c r="IQ267" s="12"/>
      <c r="IR267" s="12"/>
      <c r="IS267" s="12"/>
      <c r="IT267" s="12"/>
      <c r="IU267" s="12"/>
      <c r="IV267" s="12"/>
      <c r="IW267" s="12"/>
      <c r="IX267" s="12"/>
      <c r="IY267" s="12"/>
      <c r="IZ267" s="12"/>
      <c r="JA267" s="12"/>
      <c r="JB267" s="12"/>
      <c r="JC267" s="12"/>
      <c r="JD267" s="12"/>
      <c r="JE267" s="12"/>
      <c r="JF267" s="12"/>
      <c r="JG267" s="12"/>
      <c r="JH267" s="12"/>
      <c r="JI267" s="12"/>
      <c r="JJ267" s="12"/>
      <c r="JK267" s="12"/>
      <c r="JL267" s="12"/>
      <c r="JM267" s="12"/>
      <c r="JN267" s="12"/>
      <c r="JO267" s="12"/>
      <c r="JP267" s="12"/>
      <c r="JQ267" s="12"/>
      <c r="JR267" s="12"/>
      <c r="JS267" s="12"/>
      <c r="JT267" s="12"/>
      <c r="JU267" s="12"/>
      <c r="JV267" s="12"/>
      <c r="JW267" s="12"/>
      <c r="JX267" s="12"/>
      <c r="JY267" s="12"/>
      <c r="JZ267" s="12"/>
      <c r="KA267" s="12"/>
      <c r="KB267" s="12"/>
      <c r="KC267" s="12"/>
      <c r="KD267" s="12"/>
      <c r="KE267" s="12"/>
      <c r="KF267" s="12"/>
      <c r="KG267" s="12"/>
      <c r="KH267" s="12"/>
      <c r="KI267" s="12"/>
      <c r="KJ267" s="12"/>
      <c r="KK267" s="12"/>
      <c r="KL267" s="12"/>
      <c r="KM267" s="12"/>
      <c r="KN267" s="12"/>
      <c r="KO267" s="12"/>
      <c r="KP267" s="12"/>
      <c r="KQ267" s="12"/>
      <c r="KR267" s="12"/>
      <c r="KS267" s="12"/>
      <c r="KT267" s="12"/>
      <c r="KU267" s="12"/>
      <c r="KV267" s="12"/>
      <c r="KW267" s="12"/>
      <c r="KX267" s="12"/>
      <c r="KY267" s="12"/>
      <c r="KZ267" s="12"/>
      <c r="LA267" s="12"/>
      <c r="LB267" s="12"/>
      <c r="LC267" s="12"/>
      <c r="LD267" s="12"/>
      <c r="LE267" s="12"/>
      <c r="LF267" s="12"/>
      <c r="LG267" s="12"/>
      <c r="LH267" s="12"/>
      <c r="LI267" s="12"/>
      <c r="LJ267" s="12"/>
      <c r="LK267" s="12"/>
      <c r="LL267" s="12"/>
      <c r="LM267" s="12"/>
      <c r="LN267" s="12"/>
      <c r="LO267" s="12"/>
      <c r="LP267" s="12"/>
      <c r="LQ267" s="12"/>
      <c r="LR267" s="12"/>
      <c r="LS267" s="12"/>
      <c r="LT267" s="12"/>
      <c r="LU267" s="12"/>
      <c r="LV267" s="12"/>
      <c r="LW267" s="12"/>
      <c r="LX267" s="12"/>
      <c r="LY267" s="12"/>
      <c r="LZ267" s="12"/>
      <c r="MA267" s="12"/>
      <c r="MB267" s="12"/>
      <c r="MC267" s="12"/>
      <c r="MD267" s="12"/>
      <c r="ME267" s="12"/>
      <c r="MF267" s="12"/>
      <c r="MG267" s="12"/>
      <c r="MH267" s="12"/>
      <c r="MI267" s="12"/>
      <c r="MJ267" s="12"/>
      <c r="MK267" s="12"/>
      <c r="ML267" s="12"/>
      <c r="MM267" s="12"/>
      <c r="MN267" s="12"/>
      <c r="MO267" s="12"/>
      <c r="MP267" s="12"/>
      <c r="MQ267" s="12"/>
      <c r="MR267" s="12"/>
      <c r="MS267" s="12"/>
      <c r="MT267" s="12"/>
      <c r="MU267" s="12"/>
      <c r="MV267" s="12"/>
      <c r="MW267" s="12"/>
      <c r="MX267" s="12"/>
      <c r="MY267" s="12"/>
      <c r="MZ267" s="12"/>
      <c r="NA267" s="12"/>
      <c r="NB267" s="12"/>
      <c r="NC267" s="12"/>
      <c r="ND267" s="12"/>
      <c r="NE267" s="12"/>
      <c r="NF267" s="12"/>
      <c r="NG267" s="12"/>
      <c r="NH267" s="12"/>
      <c r="NI267" s="12"/>
      <c r="NJ267" s="12"/>
      <c r="NK267" s="12"/>
      <c r="NL267" s="12"/>
      <c r="NM267" s="12"/>
      <c r="NN267" s="12"/>
      <c r="NO267" s="12"/>
      <c r="NP267" s="12"/>
      <c r="NQ267" s="12"/>
      <c r="NR267" s="12"/>
      <c r="NS267" s="12"/>
      <c r="NT267" s="12"/>
      <c r="NU267" s="12"/>
      <c r="NV267" s="12"/>
      <c r="NW267" s="12"/>
      <c r="NX267" s="12"/>
      <c r="NY267" s="12"/>
      <c r="NZ267" s="12"/>
      <c r="OA267" s="12"/>
      <c r="OB267" s="12"/>
      <c r="OC267" s="12"/>
      <c r="OD267" s="12"/>
      <c r="OE267" s="12"/>
      <c r="OF267" s="12"/>
      <c r="OG267" s="12"/>
      <c r="OH267" s="12"/>
      <c r="OI267" s="12"/>
      <c r="OJ267" s="12"/>
      <c r="OK267" s="12"/>
      <c r="OL267" s="12"/>
      <c r="OM267" s="12"/>
      <c r="ON267" s="12"/>
      <c r="OO267" s="12"/>
      <c r="OP267" s="12"/>
      <c r="OQ267" s="12"/>
      <c r="OR267" s="12"/>
      <c r="OS267" s="12"/>
      <c r="OT267" s="12"/>
      <c r="OU267" s="12"/>
      <c r="OV267" s="12"/>
      <c r="OW267" s="12"/>
      <c r="OX267" s="12"/>
      <c r="OY267" s="12"/>
      <c r="OZ267" s="12"/>
      <c r="PA267" s="12"/>
      <c r="PB267" s="12"/>
      <c r="PC267" s="12"/>
      <c r="PD267" s="12"/>
      <c r="PE267" s="12"/>
      <c r="PF267" s="12"/>
      <c r="PG267" s="12"/>
      <c r="PH267" s="12"/>
      <c r="PI267" s="12"/>
      <c r="PJ267" s="12"/>
      <c r="PK267" s="12"/>
      <c r="PL267" s="12"/>
      <c r="PM267" s="12"/>
      <c r="PN267" s="12"/>
      <c r="PO267" s="12"/>
      <c r="PP267" s="12"/>
      <c r="PQ267" s="12"/>
      <c r="PR267" s="12"/>
      <c r="PS267" s="12"/>
      <c r="PT267" s="12"/>
      <c r="PU267" s="12"/>
      <c r="PV267" s="12"/>
      <c r="PW267" s="12"/>
      <c r="PX267" s="12"/>
      <c r="PY267" s="12"/>
      <c r="PZ267" s="12"/>
      <c r="QA267" s="12"/>
      <c r="QB267" s="12"/>
      <c r="QC267" s="12"/>
      <c r="QD267" s="12"/>
      <c r="QE267" s="12"/>
      <c r="QF267" s="12"/>
      <c r="QG267" s="12"/>
      <c r="QH267" s="12"/>
      <c r="QI267" s="12"/>
      <c r="QJ267" s="12"/>
      <c r="QK267" s="12"/>
      <c r="QL267" s="12"/>
      <c r="QM267" s="12"/>
      <c r="QN267" s="12"/>
      <c r="QO267" s="12"/>
      <c r="QP267" s="12"/>
      <c r="QQ267" s="12"/>
      <c r="QR267" s="12"/>
      <c r="QS267" s="12"/>
      <c r="QT267" s="12"/>
      <c r="QU267" s="12"/>
      <c r="QV267" s="12"/>
      <c r="QW267" s="12"/>
      <c r="QX267" s="12"/>
      <c r="QY267" s="12"/>
      <c r="QZ267" s="12"/>
      <c r="RA267" s="12"/>
      <c r="RB267" s="12"/>
      <c r="RC267" s="12"/>
      <c r="RD267" s="12"/>
      <c r="RE267" s="12"/>
      <c r="RF267" s="12"/>
      <c r="RG267" s="12"/>
      <c r="RH267" s="12"/>
      <c r="RI267" s="12"/>
      <c r="RJ267" s="12"/>
      <c r="RK267" s="12"/>
      <c r="RL267" s="12"/>
      <c r="RM267" s="12"/>
      <c r="RN267" s="12"/>
      <c r="RO267" s="12"/>
      <c r="RP267" s="12"/>
      <c r="RQ267" s="12"/>
      <c r="RR267" s="12"/>
      <c r="RS267" s="12"/>
      <c r="RT267" s="12"/>
      <c r="RU267" s="12"/>
      <c r="RV267" s="12"/>
      <c r="RW267" s="12"/>
      <c r="RX267" s="12"/>
      <c r="RY267" s="12"/>
      <c r="RZ267" s="12"/>
      <c r="SA267" s="12"/>
      <c r="SB267" s="12"/>
      <c r="SC267" s="12"/>
      <c r="SD267" s="12"/>
      <c r="SE267" s="12"/>
      <c r="SF267" s="12"/>
      <c r="SG267" s="12"/>
      <c r="SH267" s="12"/>
      <c r="SI267" s="12"/>
      <c r="SJ267" s="12"/>
      <c r="SK267" s="12"/>
      <c r="SL267" s="12"/>
      <c r="SM267" s="12"/>
      <c r="SN267" s="12"/>
      <c r="SO267" s="12"/>
      <c r="SP267" s="12"/>
      <c r="SQ267" s="12"/>
      <c r="SR267" s="12"/>
      <c r="SS267" s="12"/>
      <c r="ST267" s="12"/>
      <c r="SU267" s="12"/>
      <c r="SV267" s="12"/>
      <c r="SW267" s="12"/>
      <c r="SX267" s="12"/>
      <c r="SY267" s="12"/>
      <c r="SZ267" s="12"/>
      <c r="TA267" s="12"/>
      <c r="TB267" s="12"/>
      <c r="TC267" s="12"/>
      <c r="TD267" s="12"/>
      <c r="TE267" s="12"/>
      <c r="TF267" s="12"/>
      <c r="TG267" s="12"/>
      <c r="TH267" s="12"/>
      <c r="TI267" s="12"/>
      <c r="TJ267" s="12"/>
      <c r="TK267" s="12"/>
      <c r="TL267" s="12"/>
      <c r="TM267" s="12"/>
      <c r="TN267" s="12"/>
      <c r="TO267" s="12"/>
      <c r="TP267" s="12"/>
      <c r="TQ267" s="12"/>
      <c r="TR267" s="12"/>
      <c r="TS267" s="12"/>
      <c r="TT267" s="12"/>
      <c r="TU267" s="12"/>
      <c r="TV267" s="12"/>
      <c r="TW267" s="12"/>
      <c r="TX267" s="12"/>
      <c r="TY267" s="12"/>
      <c r="TZ267" s="12"/>
      <c r="UA267" s="12"/>
      <c r="UB267" s="12"/>
      <c r="UC267" s="12"/>
      <c r="UD267" s="12"/>
      <c r="UE267" s="12"/>
      <c r="UF267" s="12"/>
      <c r="UG267" s="12"/>
      <c r="UH267" s="12"/>
      <c r="UI267" s="12"/>
      <c r="UJ267" s="12"/>
      <c r="UK267" s="12"/>
      <c r="UL267" s="12"/>
      <c r="UM267" s="12"/>
      <c r="UN267" s="12"/>
      <c r="UO267" s="12"/>
      <c r="UP267" s="12"/>
      <c r="UQ267" s="12"/>
      <c r="UR267" s="12"/>
      <c r="US267" s="12"/>
      <c r="UT267" s="12"/>
      <c r="UU267" s="12"/>
      <c r="UV267" s="12"/>
      <c r="UW267" s="12"/>
      <c r="UX267" s="12"/>
      <c r="UY267" s="12"/>
      <c r="UZ267" s="12"/>
      <c r="VA267" s="12"/>
      <c r="VB267" s="12"/>
      <c r="VC267" s="12"/>
      <c r="VD267" s="12"/>
      <c r="VE267" s="12"/>
      <c r="VF267" s="12"/>
      <c r="VG267" s="12"/>
      <c r="VH267" s="12"/>
      <c r="VI267" s="12"/>
      <c r="VJ267" s="12"/>
      <c r="VK267" s="12"/>
      <c r="VL267" s="12"/>
      <c r="VM267" s="12"/>
      <c r="VN267" s="12"/>
      <c r="VO267" s="12"/>
      <c r="VP267" s="12"/>
      <c r="VQ267" s="12"/>
      <c r="VR267" s="12"/>
      <c r="VS267" s="12"/>
      <c r="VT267" s="12"/>
      <c r="VU267" s="12"/>
      <c r="VV267" s="12"/>
      <c r="VW267" s="12"/>
      <c r="VX267" s="12"/>
      <c r="VY267" s="12"/>
      <c r="VZ267" s="12"/>
      <c r="WA267" s="12"/>
      <c r="WB267" s="12"/>
      <c r="WC267" s="12"/>
      <c r="WD267" s="12"/>
      <c r="WE267" s="12"/>
      <c r="WF267" s="12"/>
      <c r="WG267" s="12"/>
      <c r="WH267" s="12"/>
      <c r="WI267" s="12"/>
      <c r="WJ267" s="12"/>
      <c r="WK267" s="12"/>
      <c r="WL267" s="12"/>
      <c r="WM267" s="12"/>
      <c r="WN267" s="12"/>
      <c r="WO267" s="12"/>
      <c r="WP267" s="12"/>
      <c r="WQ267" s="12"/>
      <c r="WR267" s="12"/>
      <c r="WS267" s="12"/>
      <c r="WT267" s="12"/>
      <c r="WU267" s="12"/>
      <c r="WV267" s="12"/>
      <c r="WW267" s="12"/>
      <c r="WX267" s="12"/>
      <c r="WY267" s="12"/>
      <c r="WZ267" s="12"/>
      <c r="XA267" s="12"/>
      <c r="XB267" s="12"/>
      <c r="XC267" s="12"/>
      <c r="XD267" s="12"/>
      <c r="XE267" s="12"/>
      <c r="XF267" s="12"/>
      <c r="XG267" s="12"/>
      <c r="XH267" s="12"/>
      <c r="XI267" s="12"/>
      <c r="XJ267" s="12"/>
      <c r="XK267" s="12"/>
      <c r="XL267" s="12"/>
      <c r="XM267" s="12"/>
      <c r="XN267" s="12"/>
      <c r="XO267" s="12"/>
      <c r="XP267" s="12"/>
      <c r="XQ267" s="12"/>
      <c r="XR267" s="12"/>
      <c r="XS267" s="12"/>
      <c r="XT267" s="12"/>
      <c r="XU267" s="12"/>
      <c r="XV267" s="12"/>
      <c r="XW267" s="12"/>
      <c r="XX267" s="12"/>
      <c r="XY267" s="12"/>
      <c r="XZ267" s="12"/>
      <c r="YA267" s="12"/>
      <c r="YB267" s="12"/>
      <c r="YC267" s="12"/>
      <c r="YD267" s="12"/>
      <c r="YE267" s="12"/>
      <c r="YF267" s="12"/>
      <c r="YG267" s="12"/>
      <c r="YH267" s="12"/>
      <c r="YI267" s="12"/>
      <c r="YJ267" s="12"/>
      <c r="YK267" s="12"/>
      <c r="YL267" s="12"/>
      <c r="YM267" s="12"/>
      <c r="YN267" s="12"/>
      <c r="YO267" s="12"/>
      <c r="YP267" s="12"/>
      <c r="YQ267" s="12"/>
      <c r="YR267" s="12"/>
      <c r="YS267" s="12"/>
      <c r="YT267" s="12"/>
      <c r="YU267" s="12"/>
      <c r="YV267" s="12"/>
      <c r="YW267" s="12"/>
      <c r="YX267" s="12"/>
      <c r="YY267" s="12"/>
      <c r="YZ267" s="12"/>
      <c r="ZA267" s="12"/>
      <c r="ZB267" s="12"/>
      <c r="ZC267" s="12"/>
      <c r="ZD267" s="12"/>
      <c r="ZE267" s="12"/>
      <c r="ZF267" s="12"/>
      <c r="ZG267" s="12"/>
      <c r="ZH267" s="12"/>
      <c r="ZI267" s="12"/>
      <c r="ZJ267" s="12"/>
      <c r="ZK267" s="12"/>
      <c r="ZL267" s="12"/>
      <c r="ZM267" s="12"/>
      <c r="ZN267" s="12"/>
      <c r="ZO267" s="12"/>
      <c r="ZP267" s="12"/>
      <c r="ZQ267" s="12"/>
      <c r="ZR267" s="12"/>
      <c r="ZS267" s="12"/>
      <c r="ZT267" s="12"/>
      <c r="ZU267" s="12"/>
      <c r="ZV267" s="12"/>
      <c r="ZW267" s="12"/>
      <c r="ZX267" s="12"/>
      <c r="ZY267" s="12"/>
      <c r="ZZ267" s="12"/>
      <c r="AAA267" s="12"/>
      <c r="AAB267" s="12"/>
      <c r="AAC267" s="12"/>
      <c r="AAD267" s="12"/>
      <c r="AAE267" s="12"/>
      <c r="AAF267" s="12"/>
      <c r="AAG267" s="12"/>
      <c r="AAH267" s="12"/>
      <c r="AAI267" s="12"/>
      <c r="AAJ267" s="12"/>
      <c r="AAK267" s="12"/>
      <c r="AAL267" s="12"/>
      <c r="AAM267" s="12"/>
      <c r="AAN267" s="12"/>
      <c r="AAO267" s="12"/>
      <c r="AAP267" s="12"/>
      <c r="AAQ267" s="12"/>
      <c r="AAR267" s="12"/>
      <c r="AAS267" s="12"/>
      <c r="AAT267" s="12"/>
      <c r="AAU267" s="12"/>
      <c r="AAV267" s="12"/>
      <c r="AAW267" s="12"/>
      <c r="AAX267" s="12"/>
      <c r="AAY267" s="12"/>
      <c r="AAZ267" s="12"/>
      <c r="ABA267" s="12"/>
      <c r="ABB267" s="12"/>
      <c r="ABC267" s="12"/>
      <c r="ABD267" s="12"/>
      <c r="ABE267" s="12"/>
      <c r="ABF267" s="12"/>
      <c r="ABG267" s="12"/>
      <c r="ABH267" s="12"/>
      <c r="ABI267" s="12"/>
      <c r="ABJ267" s="12"/>
      <c r="ABK267" s="12"/>
      <c r="ABL267" s="12"/>
      <c r="ABM267" s="12"/>
      <c r="ABN267" s="12"/>
      <c r="ABO267" s="12"/>
      <c r="ABP267" s="12"/>
      <c r="ABQ267" s="12"/>
      <c r="ABR267" s="12"/>
      <c r="ABS267" s="12"/>
      <c r="ABT267" s="12"/>
      <c r="ABU267" s="12"/>
      <c r="ABV267" s="12"/>
      <c r="ABW267" s="12"/>
      <c r="ABX267" s="12"/>
      <c r="ABY267" s="12"/>
      <c r="ABZ267" s="12"/>
      <c r="ACA267" s="12"/>
      <c r="ACB267" s="12"/>
      <c r="ACC267" s="12"/>
      <c r="ACD267" s="12"/>
      <c r="ACE267" s="12"/>
      <c r="ACF267" s="12"/>
      <c r="ACG267" s="12"/>
      <c r="ACH267" s="12"/>
      <c r="ACI267" s="12"/>
      <c r="ACJ267" s="12"/>
      <c r="ACK267" s="12"/>
      <c r="ACL267" s="12"/>
      <c r="ACM267" s="12"/>
      <c r="ACN267" s="12"/>
      <c r="ACO267" s="12"/>
      <c r="ACP267" s="12"/>
      <c r="ACQ267" s="12"/>
      <c r="ACR267" s="12"/>
      <c r="ACS267" s="12"/>
      <c r="ACT267" s="12"/>
      <c r="ACU267" s="12"/>
      <c r="ACV267" s="12"/>
      <c r="ACW267" s="12"/>
      <c r="ACX267" s="12"/>
      <c r="ACY267" s="12"/>
      <c r="ACZ267" s="12"/>
      <c r="ADA267" s="12"/>
      <c r="ADB267" s="12"/>
      <c r="ADC267" s="12"/>
      <c r="ADD267" s="12"/>
      <c r="ADE267" s="12"/>
      <c r="ADF267" s="12"/>
      <c r="ADG267" s="12"/>
      <c r="ADH267" s="12"/>
      <c r="ADI267" s="12"/>
      <c r="ADJ267" s="12"/>
      <c r="ADK267" s="12"/>
      <c r="ADL267" s="12"/>
      <c r="ADM267" s="12"/>
      <c r="ADN267" s="12"/>
      <c r="ADO267" s="12"/>
      <c r="ADP267" s="12"/>
      <c r="ADQ267" s="12"/>
      <c r="ADR267" s="12"/>
      <c r="ADS267" s="12"/>
      <c r="ADT267" s="12"/>
      <c r="ADU267" s="12"/>
      <c r="ADV267" s="12"/>
      <c r="ADW267" s="12"/>
      <c r="ADX267" s="12"/>
      <c r="ADY267" s="12"/>
      <c r="ADZ267" s="12"/>
      <c r="AEA267" s="12"/>
      <c r="AEB267" s="12"/>
      <c r="AEC267" s="12"/>
      <c r="AED267" s="12"/>
      <c r="AEE267" s="12"/>
      <c r="AEF267" s="12"/>
      <c r="AEG267" s="12"/>
      <c r="AEH267" s="12"/>
      <c r="AEI267" s="12"/>
      <c r="AEJ267" s="12"/>
      <c r="AEK267" s="12"/>
      <c r="AEL267" s="12"/>
      <c r="AEM267" s="12"/>
      <c r="AEN267" s="12"/>
      <c r="AEO267" s="12"/>
      <c r="AEP267" s="12"/>
      <c r="AEQ267" s="12"/>
      <c r="AER267" s="12"/>
      <c r="AES267" s="12"/>
      <c r="AET267" s="12"/>
      <c r="AEU267" s="12"/>
      <c r="AEV267" s="12"/>
      <c r="AEW267" s="12"/>
      <c r="AEX267" s="12"/>
      <c r="AEY267" s="12"/>
      <c r="AEZ267" s="12"/>
      <c r="AFA267" s="12"/>
      <c r="AFB267" s="12"/>
      <c r="AFC267" s="12"/>
      <c r="AFD267" s="12"/>
      <c r="AFE267" s="12"/>
      <c r="AFF267" s="12"/>
      <c r="AFG267" s="12"/>
      <c r="AFH267" s="12"/>
      <c r="AFI267" s="12"/>
      <c r="AFJ267" s="12"/>
      <c r="AFK267" s="12"/>
      <c r="AFL267" s="12"/>
      <c r="AFM267" s="12"/>
      <c r="AFN267" s="12"/>
      <c r="AFO267" s="12"/>
      <c r="AFP267" s="12"/>
      <c r="AFQ267" s="12"/>
      <c r="AFR267" s="12"/>
      <c r="AFS267" s="12"/>
      <c r="AFT267" s="12"/>
      <c r="AFU267" s="12"/>
      <c r="AFV267" s="12"/>
      <c r="AFW267" s="12"/>
      <c r="AFX267" s="12"/>
      <c r="AFY267" s="12"/>
      <c r="AFZ267" s="12"/>
      <c r="AGA267" s="12"/>
      <c r="AGB267" s="12"/>
      <c r="AGC267" s="12"/>
      <c r="AGD267" s="12"/>
      <c r="AGE267" s="12"/>
      <c r="AGF267" s="12"/>
      <c r="AGG267" s="12"/>
      <c r="AGH267" s="12"/>
      <c r="AGI267" s="12"/>
      <c r="AGJ267" s="12"/>
      <c r="AGK267" s="12"/>
      <c r="AGL267" s="12"/>
      <c r="AGM267" s="12"/>
      <c r="AGN267" s="12"/>
      <c r="AGO267" s="12"/>
      <c r="AGP267" s="12"/>
      <c r="AGQ267" s="12"/>
      <c r="AGR267" s="12"/>
      <c r="AGS267" s="12"/>
      <c r="AGT267" s="12"/>
      <c r="AGU267" s="12"/>
      <c r="AGV267" s="12"/>
      <c r="AGW267" s="12"/>
      <c r="AGX267" s="12"/>
      <c r="AGY267" s="12"/>
      <c r="AGZ267" s="12"/>
      <c r="AHA267" s="12"/>
      <c r="AHB267" s="12"/>
      <c r="AHC267" s="12"/>
      <c r="AHD267" s="12"/>
      <c r="AHE267" s="12"/>
      <c r="AHF267" s="12"/>
      <c r="AHG267" s="12"/>
      <c r="AHH267" s="12"/>
      <c r="AHI267" s="12"/>
      <c r="AHJ267" s="12"/>
      <c r="AHK267" s="12"/>
      <c r="AHL267" s="12"/>
      <c r="AHM267" s="12"/>
      <c r="AHN267" s="12"/>
      <c r="AHO267" s="12"/>
      <c r="AHP267" s="12"/>
      <c r="AHQ267" s="12"/>
      <c r="AHR267" s="12"/>
      <c r="AHS267" s="12"/>
      <c r="AHT267" s="12"/>
      <c r="AHU267" s="12"/>
      <c r="AHV267" s="12"/>
      <c r="AHW267" s="12"/>
      <c r="AHX267" s="12"/>
      <c r="AHY267" s="12"/>
      <c r="AHZ267" s="12"/>
      <c r="AIA267" s="12"/>
      <c r="AIB267" s="12"/>
      <c r="AIC267" s="12"/>
      <c r="AID267" s="12"/>
      <c r="AIE267" s="12"/>
      <c r="AIF267" s="12"/>
      <c r="AIG267" s="12"/>
      <c r="AIH267" s="12"/>
      <c r="AII267" s="12"/>
      <c r="AIJ267" s="12"/>
      <c r="AIK267" s="12"/>
      <c r="AIL267" s="12"/>
      <c r="AIM267" s="12"/>
      <c r="AIN267" s="12"/>
      <c r="AIO267" s="12"/>
      <c r="AIP267" s="12"/>
      <c r="AIQ267" s="12"/>
      <c r="AIR267" s="12"/>
      <c r="AIS267" s="12"/>
      <c r="AIT267" s="12"/>
      <c r="AIU267" s="12"/>
      <c r="AIV267" s="12"/>
      <c r="AIW267" s="12"/>
      <c r="AIX267" s="12"/>
      <c r="AIY267" s="12"/>
      <c r="AIZ267" s="12"/>
      <c r="AJA267" s="12"/>
      <c r="AJB267" s="12"/>
      <c r="AJC267" s="12"/>
      <c r="AJD267" s="12"/>
      <c r="AJE267" s="12"/>
      <c r="AJF267" s="12"/>
      <c r="AJG267" s="12"/>
      <c r="AJH267" s="12"/>
      <c r="AJI267" s="12"/>
      <c r="AJJ267" s="12"/>
      <c r="AJK267" s="12"/>
      <c r="AJL267" s="12"/>
      <c r="AJM267" s="12"/>
      <c r="AJN267" s="12"/>
      <c r="AJO267" s="12"/>
      <c r="AJP267" s="12"/>
      <c r="AJQ267" s="12"/>
      <c r="AJR267" s="12"/>
      <c r="AJS267" s="12"/>
      <c r="AJT267" s="12"/>
      <c r="AJU267" s="12"/>
      <c r="AJV267" s="12"/>
      <c r="AJW267" s="12"/>
      <c r="AJX267" s="12"/>
      <c r="AJY267" s="12"/>
      <c r="AJZ267" s="12"/>
      <c r="AKA267" s="12"/>
      <c r="AKB267" s="12"/>
      <c r="AKC267" s="12"/>
      <c r="AKD267" s="12"/>
      <c r="AKE267" s="12"/>
      <c r="AKF267" s="12"/>
      <c r="AKG267" s="12"/>
      <c r="AKH267" s="12"/>
      <c r="AKI267" s="12"/>
    </row>
    <row r="268" spans="1:971" ht="15" customHeight="1" outlineLevel="2" x14ac:dyDescent="0.3">
      <c r="A268" s="21">
        <v>6</v>
      </c>
      <c r="B268" s="48" t="s">
        <v>255</v>
      </c>
      <c r="C268" s="151">
        <f t="shared" si="85"/>
        <v>0</v>
      </c>
      <c r="D268" s="81">
        <f t="shared" si="81"/>
        <v>0</v>
      </c>
      <c r="E268" s="48"/>
      <c r="F268" s="135">
        <f t="shared" si="86"/>
        <v>0</v>
      </c>
      <c r="G268" s="115"/>
      <c r="H268" s="115"/>
      <c r="I268" s="71"/>
      <c r="J268" s="72"/>
      <c r="K268" s="71"/>
      <c r="L268" s="71"/>
      <c r="M268" s="71"/>
      <c r="N268" s="72">
        <f t="shared" si="87"/>
        <v>0</v>
      </c>
      <c r="O268" s="73"/>
      <c r="P268" s="74"/>
      <c r="Q268" s="71"/>
      <c r="R268" s="72">
        <f t="shared" si="88"/>
        <v>0</v>
      </c>
      <c r="S268" s="71"/>
      <c r="T268" s="74"/>
      <c r="U268" s="71">
        <v>2</v>
      </c>
      <c r="V268" s="72">
        <f t="shared" si="89"/>
        <v>46</v>
      </c>
      <c r="W268" s="73">
        <v>0</v>
      </c>
      <c r="X268" s="74">
        <v>0</v>
      </c>
      <c r="Y268" s="74"/>
      <c r="Z268" s="71">
        <v>2</v>
      </c>
      <c r="AA268" s="72">
        <v>73.3</v>
      </c>
      <c r="AB268" s="71">
        <v>0</v>
      </c>
      <c r="AC268" s="75">
        <v>0</v>
      </c>
      <c r="AD268" s="71"/>
      <c r="AE268" s="116"/>
      <c r="AF268" s="116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  <c r="BH268" s="12"/>
      <c r="BI268" s="12"/>
      <c r="BJ268" s="12"/>
      <c r="BK268" s="12"/>
      <c r="BL268" s="12"/>
      <c r="BM268" s="12"/>
      <c r="BN268" s="12"/>
      <c r="BO268" s="12"/>
      <c r="BP268" s="12"/>
      <c r="BQ268" s="12"/>
      <c r="BR268" s="12"/>
      <c r="BS268" s="12"/>
      <c r="BT268" s="12"/>
      <c r="BU268" s="12"/>
      <c r="BV268" s="12"/>
      <c r="BW268" s="12"/>
      <c r="BX268" s="12"/>
      <c r="BY268" s="12"/>
      <c r="BZ268" s="12"/>
      <c r="CA268" s="12"/>
      <c r="CB268" s="12"/>
      <c r="CC268" s="12"/>
      <c r="CD268" s="12"/>
      <c r="CE268" s="12"/>
      <c r="CF268" s="12"/>
      <c r="CG268" s="12"/>
      <c r="CH268" s="12"/>
      <c r="CI268" s="12"/>
      <c r="CJ268" s="12"/>
      <c r="CK268" s="12"/>
      <c r="CL268" s="12"/>
      <c r="CM268" s="12"/>
      <c r="CN268" s="12"/>
      <c r="CO268" s="12"/>
      <c r="CP268" s="12"/>
      <c r="CQ268" s="12"/>
      <c r="CR268" s="12"/>
      <c r="CS268" s="12"/>
      <c r="CT268" s="12"/>
      <c r="CU268" s="12"/>
      <c r="CV268" s="12"/>
      <c r="CW268" s="12"/>
      <c r="CX268" s="12"/>
      <c r="CY268" s="12"/>
      <c r="CZ268" s="12"/>
      <c r="DA268" s="12"/>
      <c r="DB268" s="12"/>
      <c r="DC268" s="12"/>
      <c r="DD268" s="12"/>
      <c r="DE268" s="12"/>
      <c r="DF268" s="12"/>
      <c r="DG268" s="12"/>
      <c r="DH268" s="12"/>
      <c r="DI268" s="12"/>
      <c r="DJ268" s="12"/>
      <c r="DK268" s="12"/>
      <c r="DL268" s="12"/>
      <c r="DM268" s="12"/>
      <c r="DN268" s="12"/>
      <c r="DO268" s="12"/>
      <c r="DP268" s="12"/>
      <c r="DQ268" s="12"/>
      <c r="DR268" s="12"/>
      <c r="DS268" s="12"/>
      <c r="DT268" s="12"/>
      <c r="DU268" s="12"/>
      <c r="DV268" s="12"/>
      <c r="DW268" s="12"/>
      <c r="DX268" s="12"/>
      <c r="DY268" s="12"/>
      <c r="DZ268" s="12"/>
      <c r="EA268" s="12"/>
      <c r="EB268" s="12"/>
      <c r="EC268" s="12"/>
      <c r="ED268" s="12"/>
      <c r="EE268" s="12"/>
      <c r="EF268" s="12"/>
      <c r="EG268" s="12"/>
      <c r="EH268" s="12"/>
      <c r="EI268" s="12"/>
      <c r="EJ268" s="12"/>
      <c r="EK268" s="12"/>
      <c r="EL268" s="12"/>
      <c r="EM268" s="12"/>
      <c r="EN268" s="12"/>
      <c r="EO268" s="12"/>
      <c r="EP268" s="12"/>
      <c r="EQ268" s="12"/>
      <c r="ER268" s="12"/>
      <c r="ES268" s="12"/>
      <c r="ET268" s="12"/>
      <c r="EU268" s="12"/>
      <c r="EV268" s="12"/>
      <c r="EW268" s="12"/>
      <c r="EX268" s="12"/>
      <c r="EY268" s="12"/>
      <c r="EZ268" s="12"/>
      <c r="FA268" s="12"/>
      <c r="FB268" s="12"/>
      <c r="FC268" s="12"/>
      <c r="FD268" s="12"/>
      <c r="FE268" s="12"/>
      <c r="FF268" s="12"/>
      <c r="FG268" s="12"/>
      <c r="FH268" s="12"/>
      <c r="FI268" s="12"/>
      <c r="FJ268" s="12"/>
      <c r="FK268" s="12"/>
      <c r="FL268" s="12"/>
      <c r="FM268" s="12"/>
      <c r="FN268" s="12"/>
      <c r="FO268" s="12"/>
      <c r="FP268" s="12"/>
      <c r="FQ268" s="12"/>
      <c r="FR268" s="12"/>
      <c r="FS268" s="12"/>
      <c r="FT268" s="12"/>
      <c r="FU268" s="12"/>
      <c r="FV268" s="12"/>
      <c r="FW268" s="12"/>
      <c r="FX268" s="12"/>
      <c r="FY268" s="12"/>
      <c r="FZ268" s="12"/>
      <c r="GA268" s="12"/>
      <c r="GB268" s="12"/>
      <c r="GC268" s="12"/>
      <c r="GD268" s="12"/>
      <c r="GE268" s="12"/>
      <c r="GF268" s="12"/>
      <c r="GG268" s="12"/>
      <c r="GH268" s="12"/>
      <c r="GI268" s="12"/>
      <c r="GJ268" s="12"/>
      <c r="GK268" s="12"/>
      <c r="GL268" s="12"/>
      <c r="GM268" s="12"/>
      <c r="GN268" s="12"/>
      <c r="GO268" s="12"/>
      <c r="GP268" s="12"/>
      <c r="GQ268" s="12"/>
      <c r="GR268" s="12"/>
      <c r="GS268" s="12"/>
      <c r="GT268" s="12"/>
      <c r="GU268" s="12"/>
      <c r="GV268" s="12"/>
      <c r="GW268" s="12"/>
      <c r="GX268" s="12"/>
      <c r="GY268" s="12"/>
      <c r="GZ268" s="12"/>
      <c r="HA268" s="12"/>
      <c r="HB268" s="12"/>
      <c r="HC268" s="12"/>
      <c r="HD268" s="12"/>
      <c r="HE268" s="12"/>
      <c r="HF268" s="12"/>
      <c r="HG268" s="12"/>
      <c r="HH268" s="12"/>
      <c r="HI268" s="12"/>
      <c r="HJ268" s="12"/>
      <c r="HK268" s="12"/>
      <c r="HL268" s="12"/>
      <c r="HM268" s="12"/>
      <c r="HN268" s="12"/>
      <c r="HO268" s="12"/>
      <c r="HP268" s="12"/>
      <c r="HQ268" s="12"/>
      <c r="HR268" s="12"/>
      <c r="HS268" s="12"/>
      <c r="HT268" s="12"/>
      <c r="HU268" s="12"/>
      <c r="HV268" s="12"/>
      <c r="HW268" s="12"/>
      <c r="HX268" s="12"/>
      <c r="HY268" s="12"/>
      <c r="HZ268" s="12"/>
      <c r="IA268" s="12"/>
      <c r="IB268" s="12"/>
      <c r="IC268" s="12"/>
      <c r="ID268" s="12"/>
      <c r="IE268" s="12"/>
      <c r="IF268" s="12"/>
      <c r="IG268" s="12"/>
      <c r="IH268" s="12"/>
      <c r="II268" s="12"/>
      <c r="IJ268" s="12"/>
      <c r="IK268" s="12"/>
      <c r="IL268" s="12"/>
      <c r="IM268" s="12"/>
      <c r="IN268" s="12"/>
      <c r="IO268" s="12"/>
      <c r="IP268" s="12"/>
      <c r="IQ268" s="12"/>
      <c r="IR268" s="12"/>
      <c r="IS268" s="12"/>
      <c r="IT268" s="12"/>
      <c r="IU268" s="12"/>
      <c r="IV268" s="12"/>
      <c r="IW268" s="12"/>
      <c r="IX268" s="12"/>
      <c r="IY268" s="12"/>
      <c r="IZ268" s="12"/>
      <c r="JA268" s="12"/>
      <c r="JB268" s="12"/>
      <c r="JC268" s="12"/>
      <c r="JD268" s="12"/>
      <c r="JE268" s="12"/>
      <c r="JF268" s="12"/>
      <c r="JG268" s="12"/>
      <c r="JH268" s="12"/>
      <c r="JI268" s="12"/>
      <c r="JJ268" s="12"/>
      <c r="JK268" s="12"/>
      <c r="JL268" s="12"/>
      <c r="JM268" s="12"/>
      <c r="JN268" s="12"/>
      <c r="JO268" s="12"/>
      <c r="JP268" s="12"/>
      <c r="JQ268" s="12"/>
      <c r="JR268" s="12"/>
      <c r="JS268" s="12"/>
      <c r="JT268" s="12"/>
      <c r="JU268" s="12"/>
      <c r="JV268" s="12"/>
      <c r="JW268" s="12"/>
      <c r="JX268" s="12"/>
      <c r="JY268" s="12"/>
      <c r="JZ268" s="12"/>
      <c r="KA268" s="12"/>
      <c r="KB268" s="12"/>
      <c r="KC268" s="12"/>
      <c r="KD268" s="12"/>
      <c r="KE268" s="12"/>
      <c r="KF268" s="12"/>
      <c r="KG268" s="12"/>
      <c r="KH268" s="12"/>
      <c r="KI268" s="12"/>
      <c r="KJ268" s="12"/>
      <c r="KK268" s="12"/>
      <c r="KL268" s="12"/>
      <c r="KM268" s="12"/>
      <c r="KN268" s="12"/>
      <c r="KO268" s="12"/>
      <c r="KP268" s="12"/>
      <c r="KQ268" s="12"/>
      <c r="KR268" s="12"/>
      <c r="KS268" s="12"/>
      <c r="KT268" s="12"/>
      <c r="KU268" s="12"/>
      <c r="KV268" s="12"/>
      <c r="KW268" s="12"/>
      <c r="KX268" s="12"/>
      <c r="KY268" s="12"/>
      <c r="KZ268" s="12"/>
      <c r="LA268" s="12"/>
      <c r="LB268" s="12"/>
      <c r="LC268" s="12"/>
      <c r="LD268" s="12"/>
      <c r="LE268" s="12"/>
      <c r="LF268" s="12"/>
      <c r="LG268" s="12"/>
      <c r="LH268" s="12"/>
      <c r="LI268" s="12"/>
      <c r="LJ268" s="12"/>
      <c r="LK268" s="12"/>
      <c r="LL268" s="12"/>
      <c r="LM268" s="12"/>
      <c r="LN268" s="12"/>
      <c r="LO268" s="12"/>
      <c r="LP268" s="12"/>
      <c r="LQ268" s="12"/>
      <c r="LR268" s="12"/>
      <c r="LS268" s="12"/>
      <c r="LT268" s="12"/>
      <c r="LU268" s="12"/>
      <c r="LV268" s="12"/>
      <c r="LW268" s="12"/>
      <c r="LX268" s="12"/>
      <c r="LY268" s="12"/>
      <c r="LZ268" s="12"/>
      <c r="MA268" s="12"/>
      <c r="MB268" s="12"/>
      <c r="MC268" s="12"/>
      <c r="MD268" s="12"/>
      <c r="ME268" s="12"/>
      <c r="MF268" s="12"/>
      <c r="MG268" s="12"/>
      <c r="MH268" s="12"/>
      <c r="MI268" s="12"/>
      <c r="MJ268" s="12"/>
      <c r="MK268" s="12"/>
      <c r="ML268" s="12"/>
      <c r="MM268" s="12"/>
      <c r="MN268" s="12"/>
      <c r="MO268" s="12"/>
      <c r="MP268" s="12"/>
      <c r="MQ268" s="12"/>
      <c r="MR268" s="12"/>
      <c r="MS268" s="12"/>
      <c r="MT268" s="12"/>
      <c r="MU268" s="12"/>
      <c r="MV268" s="12"/>
      <c r="MW268" s="12"/>
      <c r="MX268" s="12"/>
      <c r="MY268" s="12"/>
      <c r="MZ268" s="12"/>
      <c r="NA268" s="12"/>
      <c r="NB268" s="12"/>
      <c r="NC268" s="12"/>
      <c r="ND268" s="12"/>
      <c r="NE268" s="12"/>
      <c r="NF268" s="12"/>
      <c r="NG268" s="12"/>
      <c r="NH268" s="12"/>
      <c r="NI268" s="12"/>
      <c r="NJ268" s="12"/>
      <c r="NK268" s="12"/>
      <c r="NL268" s="12"/>
      <c r="NM268" s="12"/>
      <c r="NN268" s="12"/>
      <c r="NO268" s="12"/>
      <c r="NP268" s="12"/>
      <c r="NQ268" s="12"/>
      <c r="NR268" s="12"/>
      <c r="NS268" s="12"/>
      <c r="NT268" s="12"/>
      <c r="NU268" s="12"/>
      <c r="NV268" s="12"/>
      <c r="NW268" s="12"/>
      <c r="NX268" s="12"/>
      <c r="NY268" s="12"/>
      <c r="NZ268" s="12"/>
      <c r="OA268" s="12"/>
      <c r="OB268" s="12"/>
      <c r="OC268" s="12"/>
      <c r="OD268" s="12"/>
      <c r="OE268" s="12"/>
      <c r="OF268" s="12"/>
      <c r="OG268" s="12"/>
      <c r="OH268" s="12"/>
      <c r="OI268" s="12"/>
      <c r="OJ268" s="12"/>
      <c r="OK268" s="12"/>
      <c r="OL268" s="12"/>
      <c r="OM268" s="12"/>
      <c r="ON268" s="12"/>
      <c r="OO268" s="12"/>
      <c r="OP268" s="12"/>
      <c r="OQ268" s="12"/>
      <c r="OR268" s="12"/>
      <c r="OS268" s="12"/>
      <c r="OT268" s="12"/>
      <c r="OU268" s="12"/>
      <c r="OV268" s="12"/>
      <c r="OW268" s="12"/>
      <c r="OX268" s="12"/>
      <c r="OY268" s="12"/>
      <c r="OZ268" s="12"/>
      <c r="PA268" s="12"/>
      <c r="PB268" s="12"/>
      <c r="PC268" s="12"/>
      <c r="PD268" s="12"/>
      <c r="PE268" s="12"/>
      <c r="PF268" s="12"/>
      <c r="PG268" s="12"/>
      <c r="PH268" s="12"/>
      <c r="PI268" s="12"/>
      <c r="PJ268" s="12"/>
      <c r="PK268" s="12"/>
      <c r="PL268" s="12"/>
      <c r="PM268" s="12"/>
      <c r="PN268" s="12"/>
      <c r="PO268" s="12"/>
      <c r="PP268" s="12"/>
      <c r="PQ268" s="12"/>
      <c r="PR268" s="12"/>
      <c r="PS268" s="12"/>
      <c r="PT268" s="12"/>
      <c r="PU268" s="12"/>
      <c r="PV268" s="12"/>
      <c r="PW268" s="12"/>
      <c r="PX268" s="12"/>
      <c r="PY268" s="12"/>
      <c r="PZ268" s="12"/>
      <c r="QA268" s="12"/>
      <c r="QB268" s="12"/>
      <c r="QC268" s="12"/>
      <c r="QD268" s="12"/>
      <c r="QE268" s="12"/>
      <c r="QF268" s="12"/>
      <c r="QG268" s="12"/>
      <c r="QH268" s="12"/>
      <c r="QI268" s="12"/>
      <c r="QJ268" s="12"/>
      <c r="QK268" s="12"/>
      <c r="QL268" s="12"/>
      <c r="QM268" s="12"/>
      <c r="QN268" s="12"/>
      <c r="QO268" s="12"/>
      <c r="QP268" s="12"/>
      <c r="QQ268" s="12"/>
      <c r="QR268" s="12"/>
      <c r="QS268" s="12"/>
      <c r="QT268" s="12"/>
      <c r="QU268" s="12"/>
      <c r="QV268" s="12"/>
      <c r="QW268" s="12"/>
      <c r="QX268" s="12"/>
      <c r="QY268" s="12"/>
      <c r="QZ268" s="12"/>
      <c r="RA268" s="12"/>
      <c r="RB268" s="12"/>
      <c r="RC268" s="12"/>
      <c r="RD268" s="12"/>
      <c r="RE268" s="12"/>
      <c r="RF268" s="12"/>
      <c r="RG268" s="12"/>
      <c r="RH268" s="12"/>
      <c r="RI268" s="12"/>
      <c r="RJ268" s="12"/>
      <c r="RK268" s="12"/>
      <c r="RL268" s="12"/>
      <c r="RM268" s="12"/>
      <c r="RN268" s="12"/>
      <c r="RO268" s="12"/>
      <c r="RP268" s="12"/>
      <c r="RQ268" s="12"/>
      <c r="RR268" s="12"/>
      <c r="RS268" s="12"/>
      <c r="RT268" s="12"/>
      <c r="RU268" s="12"/>
      <c r="RV268" s="12"/>
      <c r="RW268" s="12"/>
      <c r="RX268" s="12"/>
      <c r="RY268" s="12"/>
      <c r="RZ268" s="12"/>
      <c r="SA268" s="12"/>
      <c r="SB268" s="12"/>
      <c r="SC268" s="12"/>
      <c r="SD268" s="12"/>
      <c r="SE268" s="12"/>
      <c r="SF268" s="12"/>
      <c r="SG268" s="12"/>
      <c r="SH268" s="12"/>
      <c r="SI268" s="12"/>
      <c r="SJ268" s="12"/>
      <c r="SK268" s="12"/>
      <c r="SL268" s="12"/>
      <c r="SM268" s="12"/>
      <c r="SN268" s="12"/>
      <c r="SO268" s="12"/>
      <c r="SP268" s="12"/>
      <c r="SQ268" s="12"/>
      <c r="SR268" s="12"/>
      <c r="SS268" s="12"/>
      <c r="ST268" s="12"/>
      <c r="SU268" s="12"/>
      <c r="SV268" s="12"/>
      <c r="SW268" s="12"/>
      <c r="SX268" s="12"/>
      <c r="SY268" s="12"/>
      <c r="SZ268" s="12"/>
      <c r="TA268" s="12"/>
      <c r="TB268" s="12"/>
      <c r="TC268" s="12"/>
      <c r="TD268" s="12"/>
      <c r="TE268" s="12"/>
      <c r="TF268" s="12"/>
      <c r="TG268" s="12"/>
      <c r="TH268" s="12"/>
      <c r="TI268" s="12"/>
      <c r="TJ268" s="12"/>
      <c r="TK268" s="12"/>
      <c r="TL268" s="12"/>
      <c r="TM268" s="12"/>
      <c r="TN268" s="12"/>
      <c r="TO268" s="12"/>
      <c r="TP268" s="12"/>
      <c r="TQ268" s="12"/>
      <c r="TR268" s="12"/>
      <c r="TS268" s="12"/>
      <c r="TT268" s="12"/>
      <c r="TU268" s="12"/>
      <c r="TV268" s="12"/>
      <c r="TW268" s="12"/>
      <c r="TX268" s="12"/>
      <c r="TY268" s="12"/>
      <c r="TZ268" s="12"/>
      <c r="UA268" s="12"/>
      <c r="UB268" s="12"/>
      <c r="UC268" s="12"/>
      <c r="UD268" s="12"/>
      <c r="UE268" s="12"/>
      <c r="UF268" s="12"/>
      <c r="UG268" s="12"/>
      <c r="UH268" s="12"/>
      <c r="UI268" s="12"/>
      <c r="UJ268" s="12"/>
      <c r="UK268" s="12"/>
      <c r="UL268" s="12"/>
      <c r="UM268" s="12"/>
      <c r="UN268" s="12"/>
      <c r="UO268" s="12"/>
      <c r="UP268" s="12"/>
      <c r="UQ268" s="12"/>
      <c r="UR268" s="12"/>
      <c r="US268" s="12"/>
      <c r="UT268" s="12"/>
      <c r="UU268" s="12"/>
      <c r="UV268" s="12"/>
      <c r="UW268" s="12"/>
      <c r="UX268" s="12"/>
      <c r="UY268" s="12"/>
      <c r="UZ268" s="12"/>
      <c r="VA268" s="12"/>
      <c r="VB268" s="12"/>
      <c r="VC268" s="12"/>
      <c r="VD268" s="12"/>
      <c r="VE268" s="12"/>
      <c r="VF268" s="12"/>
      <c r="VG268" s="12"/>
      <c r="VH268" s="12"/>
      <c r="VI268" s="12"/>
      <c r="VJ268" s="12"/>
      <c r="VK268" s="12"/>
      <c r="VL268" s="12"/>
      <c r="VM268" s="12"/>
      <c r="VN268" s="12"/>
      <c r="VO268" s="12"/>
      <c r="VP268" s="12"/>
      <c r="VQ268" s="12"/>
      <c r="VR268" s="12"/>
      <c r="VS268" s="12"/>
      <c r="VT268" s="12"/>
      <c r="VU268" s="12"/>
      <c r="VV268" s="12"/>
      <c r="VW268" s="12"/>
      <c r="VX268" s="12"/>
      <c r="VY268" s="12"/>
      <c r="VZ268" s="12"/>
      <c r="WA268" s="12"/>
      <c r="WB268" s="12"/>
      <c r="WC268" s="12"/>
      <c r="WD268" s="12"/>
      <c r="WE268" s="12"/>
      <c r="WF268" s="12"/>
      <c r="WG268" s="12"/>
      <c r="WH268" s="12"/>
      <c r="WI268" s="12"/>
      <c r="WJ268" s="12"/>
      <c r="WK268" s="12"/>
      <c r="WL268" s="12"/>
      <c r="WM268" s="12"/>
      <c r="WN268" s="12"/>
      <c r="WO268" s="12"/>
      <c r="WP268" s="12"/>
      <c r="WQ268" s="12"/>
      <c r="WR268" s="12"/>
      <c r="WS268" s="12"/>
      <c r="WT268" s="12"/>
      <c r="WU268" s="12"/>
      <c r="WV268" s="12"/>
      <c r="WW268" s="12"/>
      <c r="WX268" s="12"/>
      <c r="WY268" s="12"/>
      <c r="WZ268" s="12"/>
      <c r="XA268" s="12"/>
      <c r="XB268" s="12"/>
      <c r="XC268" s="12"/>
      <c r="XD268" s="12"/>
      <c r="XE268" s="12"/>
      <c r="XF268" s="12"/>
      <c r="XG268" s="12"/>
      <c r="XH268" s="12"/>
      <c r="XI268" s="12"/>
      <c r="XJ268" s="12"/>
      <c r="XK268" s="12"/>
      <c r="XL268" s="12"/>
      <c r="XM268" s="12"/>
      <c r="XN268" s="12"/>
      <c r="XO268" s="12"/>
      <c r="XP268" s="12"/>
      <c r="XQ268" s="12"/>
      <c r="XR268" s="12"/>
      <c r="XS268" s="12"/>
      <c r="XT268" s="12"/>
      <c r="XU268" s="12"/>
      <c r="XV268" s="12"/>
      <c r="XW268" s="12"/>
      <c r="XX268" s="12"/>
      <c r="XY268" s="12"/>
      <c r="XZ268" s="12"/>
      <c r="YA268" s="12"/>
      <c r="YB268" s="12"/>
      <c r="YC268" s="12"/>
      <c r="YD268" s="12"/>
      <c r="YE268" s="12"/>
      <c r="YF268" s="12"/>
      <c r="YG268" s="12"/>
      <c r="YH268" s="12"/>
      <c r="YI268" s="12"/>
      <c r="YJ268" s="12"/>
      <c r="YK268" s="12"/>
      <c r="YL268" s="12"/>
      <c r="YM268" s="12"/>
      <c r="YN268" s="12"/>
      <c r="YO268" s="12"/>
      <c r="YP268" s="12"/>
      <c r="YQ268" s="12"/>
      <c r="YR268" s="12"/>
      <c r="YS268" s="12"/>
      <c r="YT268" s="12"/>
      <c r="YU268" s="12"/>
      <c r="YV268" s="12"/>
      <c r="YW268" s="12"/>
      <c r="YX268" s="12"/>
      <c r="YY268" s="12"/>
      <c r="YZ268" s="12"/>
      <c r="ZA268" s="12"/>
      <c r="ZB268" s="12"/>
      <c r="ZC268" s="12"/>
      <c r="ZD268" s="12"/>
      <c r="ZE268" s="12"/>
      <c r="ZF268" s="12"/>
      <c r="ZG268" s="12"/>
      <c r="ZH268" s="12"/>
      <c r="ZI268" s="12"/>
      <c r="ZJ268" s="12"/>
      <c r="ZK268" s="12"/>
      <c r="ZL268" s="12"/>
      <c r="ZM268" s="12"/>
      <c r="ZN268" s="12"/>
      <c r="ZO268" s="12"/>
      <c r="ZP268" s="12"/>
      <c r="ZQ268" s="12"/>
      <c r="ZR268" s="12"/>
      <c r="ZS268" s="12"/>
      <c r="ZT268" s="12"/>
      <c r="ZU268" s="12"/>
      <c r="ZV268" s="12"/>
      <c r="ZW268" s="12"/>
      <c r="ZX268" s="12"/>
      <c r="ZY268" s="12"/>
      <c r="ZZ268" s="12"/>
      <c r="AAA268" s="12"/>
      <c r="AAB268" s="12"/>
      <c r="AAC268" s="12"/>
      <c r="AAD268" s="12"/>
      <c r="AAE268" s="12"/>
      <c r="AAF268" s="12"/>
      <c r="AAG268" s="12"/>
      <c r="AAH268" s="12"/>
      <c r="AAI268" s="12"/>
      <c r="AAJ268" s="12"/>
      <c r="AAK268" s="12"/>
      <c r="AAL268" s="12"/>
      <c r="AAM268" s="12"/>
      <c r="AAN268" s="12"/>
      <c r="AAO268" s="12"/>
      <c r="AAP268" s="12"/>
      <c r="AAQ268" s="12"/>
      <c r="AAR268" s="12"/>
      <c r="AAS268" s="12"/>
      <c r="AAT268" s="12"/>
      <c r="AAU268" s="12"/>
      <c r="AAV268" s="12"/>
      <c r="AAW268" s="12"/>
      <c r="AAX268" s="12"/>
      <c r="AAY268" s="12"/>
      <c r="AAZ268" s="12"/>
      <c r="ABA268" s="12"/>
      <c r="ABB268" s="12"/>
      <c r="ABC268" s="12"/>
      <c r="ABD268" s="12"/>
      <c r="ABE268" s="12"/>
      <c r="ABF268" s="12"/>
      <c r="ABG268" s="12"/>
      <c r="ABH268" s="12"/>
      <c r="ABI268" s="12"/>
      <c r="ABJ268" s="12"/>
      <c r="ABK268" s="12"/>
      <c r="ABL268" s="12"/>
      <c r="ABM268" s="12"/>
      <c r="ABN268" s="12"/>
      <c r="ABO268" s="12"/>
      <c r="ABP268" s="12"/>
      <c r="ABQ268" s="12"/>
      <c r="ABR268" s="12"/>
      <c r="ABS268" s="12"/>
      <c r="ABT268" s="12"/>
      <c r="ABU268" s="12"/>
      <c r="ABV268" s="12"/>
      <c r="ABW268" s="12"/>
      <c r="ABX268" s="12"/>
      <c r="ABY268" s="12"/>
      <c r="ABZ268" s="12"/>
      <c r="ACA268" s="12"/>
      <c r="ACB268" s="12"/>
      <c r="ACC268" s="12"/>
      <c r="ACD268" s="12"/>
      <c r="ACE268" s="12"/>
      <c r="ACF268" s="12"/>
      <c r="ACG268" s="12"/>
      <c r="ACH268" s="12"/>
      <c r="ACI268" s="12"/>
      <c r="ACJ268" s="12"/>
      <c r="ACK268" s="12"/>
      <c r="ACL268" s="12"/>
      <c r="ACM268" s="12"/>
      <c r="ACN268" s="12"/>
      <c r="ACO268" s="12"/>
      <c r="ACP268" s="12"/>
      <c r="ACQ268" s="12"/>
      <c r="ACR268" s="12"/>
      <c r="ACS268" s="12"/>
      <c r="ACT268" s="12"/>
      <c r="ACU268" s="12"/>
      <c r="ACV268" s="12"/>
      <c r="ACW268" s="12"/>
      <c r="ACX268" s="12"/>
      <c r="ACY268" s="12"/>
      <c r="ACZ268" s="12"/>
      <c r="ADA268" s="12"/>
      <c r="ADB268" s="12"/>
      <c r="ADC268" s="12"/>
      <c r="ADD268" s="12"/>
      <c r="ADE268" s="12"/>
      <c r="ADF268" s="12"/>
      <c r="ADG268" s="12"/>
      <c r="ADH268" s="12"/>
      <c r="ADI268" s="12"/>
      <c r="ADJ268" s="12"/>
      <c r="ADK268" s="12"/>
      <c r="ADL268" s="12"/>
      <c r="ADM268" s="12"/>
      <c r="ADN268" s="12"/>
      <c r="ADO268" s="12"/>
      <c r="ADP268" s="12"/>
      <c r="ADQ268" s="12"/>
      <c r="ADR268" s="12"/>
      <c r="ADS268" s="12"/>
      <c r="ADT268" s="12"/>
      <c r="ADU268" s="12"/>
      <c r="ADV268" s="12"/>
      <c r="ADW268" s="12"/>
      <c r="ADX268" s="12"/>
      <c r="ADY268" s="12"/>
      <c r="ADZ268" s="12"/>
      <c r="AEA268" s="12"/>
      <c r="AEB268" s="12"/>
      <c r="AEC268" s="12"/>
      <c r="AED268" s="12"/>
      <c r="AEE268" s="12"/>
      <c r="AEF268" s="12"/>
      <c r="AEG268" s="12"/>
      <c r="AEH268" s="12"/>
      <c r="AEI268" s="12"/>
      <c r="AEJ268" s="12"/>
      <c r="AEK268" s="12"/>
      <c r="AEL268" s="12"/>
      <c r="AEM268" s="12"/>
      <c r="AEN268" s="12"/>
      <c r="AEO268" s="12"/>
      <c r="AEP268" s="12"/>
      <c r="AEQ268" s="12"/>
      <c r="AER268" s="12"/>
      <c r="AES268" s="12"/>
      <c r="AET268" s="12"/>
      <c r="AEU268" s="12"/>
      <c r="AEV268" s="12"/>
      <c r="AEW268" s="12"/>
      <c r="AEX268" s="12"/>
      <c r="AEY268" s="12"/>
      <c r="AEZ268" s="12"/>
      <c r="AFA268" s="12"/>
      <c r="AFB268" s="12"/>
      <c r="AFC268" s="12"/>
      <c r="AFD268" s="12"/>
      <c r="AFE268" s="12"/>
      <c r="AFF268" s="12"/>
      <c r="AFG268" s="12"/>
      <c r="AFH268" s="12"/>
      <c r="AFI268" s="12"/>
      <c r="AFJ268" s="12"/>
      <c r="AFK268" s="12"/>
      <c r="AFL268" s="12"/>
      <c r="AFM268" s="12"/>
      <c r="AFN268" s="12"/>
      <c r="AFO268" s="12"/>
      <c r="AFP268" s="12"/>
      <c r="AFQ268" s="12"/>
      <c r="AFR268" s="12"/>
      <c r="AFS268" s="12"/>
      <c r="AFT268" s="12"/>
      <c r="AFU268" s="12"/>
      <c r="AFV268" s="12"/>
      <c r="AFW268" s="12"/>
      <c r="AFX268" s="12"/>
      <c r="AFY268" s="12"/>
      <c r="AFZ268" s="12"/>
      <c r="AGA268" s="12"/>
      <c r="AGB268" s="12"/>
      <c r="AGC268" s="12"/>
      <c r="AGD268" s="12"/>
      <c r="AGE268" s="12"/>
      <c r="AGF268" s="12"/>
      <c r="AGG268" s="12"/>
      <c r="AGH268" s="12"/>
      <c r="AGI268" s="12"/>
      <c r="AGJ268" s="12"/>
      <c r="AGK268" s="12"/>
      <c r="AGL268" s="12"/>
      <c r="AGM268" s="12"/>
      <c r="AGN268" s="12"/>
      <c r="AGO268" s="12"/>
      <c r="AGP268" s="12"/>
      <c r="AGQ268" s="12"/>
      <c r="AGR268" s="12"/>
      <c r="AGS268" s="12"/>
      <c r="AGT268" s="12"/>
      <c r="AGU268" s="12"/>
      <c r="AGV268" s="12"/>
      <c r="AGW268" s="12"/>
      <c r="AGX268" s="12"/>
      <c r="AGY268" s="12"/>
      <c r="AGZ268" s="12"/>
      <c r="AHA268" s="12"/>
      <c r="AHB268" s="12"/>
      <c r="AHC268" s="12"/>
      <c r="AHD268" s="12"/>
      <c r="AHE268" s="12"/>
      <c r="AHF268" s="12"/>
      <c r="AHG268" s="12"/>
      <c r="AHH268" s="12"/>
      <c r="AHI268" s="12"/>
      <c r="AHJ268" s="12"/>
      <c r="AHK268" s="12"/>
      <c r="AHL268" s="12"/>
      <c r="AHM268" s="12"/>
      <c r="AHN268" s="12"/>
      <c r="AHO268" s="12"/>
      <c r="AHP268" s="12"/>
      <c r="AHQ268" s="12"/>
      <c r="AHR268" s="12"/>
      <c r="AHS268" s="12"/>
      <c r="AHT268" s="12"/>
      <c r="AHU268" s="12"/>
      <c r="AHV268" s="12"/>
      <c r="AHW268" s="12"/>
      <c r="AHX268" s="12"/>
      <c r="AHY268" s="12"/>
      <c r="AHZ268" s="12"/>
      <c r="AIA268" s="12"/>
      <c r="AIB268" s="12"/>
      <c r="AIC268" s="12"/>
      <c r="AID268" s="12"/>
      <c r="AIE268" s="12"/>
      <c r="AIF268" s="12"/>
      <c r="AIG268" s="12"/>
      <c r="AIH268" s="12"/>
      <c r="AII268" s="12"/>
      <c r="AIJ268" s="12"/>
      <c r="AIK268" s="12"/>
      <c r="AIL268" s="12"/>
      <c r="AIM268" s="12"/>
      <c r="AIN268" s="12"/>
      <c r="AIO268" s="12"/>
      <c r="AIP268" s="12"/>
      <c r="AIQ268" s="12"/>
      <c r="AIR268" s="12"/>
      <c r="AIS268" s="12"/>
      <c r="AIT268" s="12"/>
      <c r="AIU268" s="12"/>
      <c r="AIV268" s="12"/>
      <c r="AIW268" s="12"/>
      <c r="AIX268" s="12"/>
      <c r="AIY268" s="12"/>
      <c r="AIZ268" s="12"/>
      <c r="AJA268" s="12"/>
      <c r="AJB268" s="12"/>
      <c r="AJC268" s="12"/>
      <c r="AJD268" s="12"/>
      <c r="AJE268" s="12"/>
      <c r="AJF268" s="12"/>
      <c r="AJG268" s="12"/>
      <c r="AJH268" s="12"/>
      <c r="AJI268" s="12"/>
      <c r="AJJ268" s="12"/>
      <c r="AJK268" s="12"/>
      <c r="AJL268" s="12"/>
      <c r="AJM268" s="12"/>
      <c r="AJN268" s="12"/>
      <c r="AJO268" s="12"/>
      <c r="AJP268" s="12"/>
      <c r="AJQ268" s="12"/>
      <c r="AJR268" s="12"/>
      <c r="AJS268" s="12"/>
      <c r="AJT268" s="12"/>
      <c r="AJU268" s="12"/>
      <c r="AJV268" s="12"/>
      <c r="AJW268" s="12"/>
      <c r="AJX268" s="12"/>
      <c r="AJY268" s="12"/>
      <c r="AJZ268" s="12"/>
      <c r="AKA268" s="12"/>
      <c r="AKB268" s="12"/>
      <c r="AKC268" s="12"/>
      <c r="AKD268" s="12"/>
      <c r="AKE268" s="12"/>
      <c r="AKF268" s="12"/>
      <c r="AKG268" s="12"/>
      <c r="AKH268" s="12"/>
      <c r="AKI268" s="12"/>
    </row>
    <row r="269" spans="1:971" ht="15" customHeight="1" outlineLevel="2" x14ac:dyDescent="0.3">
      <c r="A269" s="21">
        <v>7</v>
      </c>
      <c r="B269" s="48" t="s">
        <v>256</v>
      </c>
      <c r="C269" s="151">
        <f t="shared" si="85"/>
        <v>0</v>
      </c>
      <c r="D269" s="81">
        <f t="shared" si="81"/>
        <v>0</v>
      </c>
      <c r="E269" s="48"/>
      <c r="F269" s="135">
        <f t="shared" si="86"/>
        <v>0</v>
      </c>
      <c r="G269" s="115"/>
      <c r="H269" s="115"/>
      <c r="I269" s="71"/>
      <c r="J269" s="72"/>
      <c r="K269" s="71"/>
      <c r="L269" s="71"/>
      <c r="M269" s="71"/>
      <c r="N269" s="72">
        <f t="shared" si="87"/>
        <v>0</v>
      </c>
      <c r="O269" s="73"/>
      <c r="P269" s="74"/>
      <c r="Q269" s="71"/>
      <c r="R269" s="72">
        <f t="shared" si="88"/>
        <v>0</v>
      </c>
      <c r="S269" s="71"/>
      <c r="T269" s="74"/>
      <c r="U269" s="71">
        <v>0</v>
      </c>
      <c r="V269" s="72">
        <f t="shared" si="89"/>
        <v>0</v>
      </c>
      <c r="W269" s="73"/>
      <c r="X269" s="74"/>
      <c r="Y269" s="74"/>
      <c r="Z269" s="71">
        <v>0</v>
      </c>
      <c r="AA269" s="72"/>
      <c r="AB269" s="71"/>
      <c r="AC269" s="75"/>
      <c r="AD269" s="71"/>
      <c r="AE269" s="116"/>
      <c r="AF269" s="116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  <c r="BJ269" s="12"/>
      <c r="BK269" s="12"/>
      <c r="BL269" s="12"/>
      <c r="BM269" s="12"/>
      <c r="BN269" s="12"/>
      <c r="BO269" s="12"/>
      <c r="BP269" s="12"/>
      <c r="BQ269" s="12"/>
      <c r="BR269" s="12"/>
      <c r="BS269" s="12"/>
      <c r="BT269" s="12"/>
      <c r="BU269" s="12"/>
      <c r="BV269" s="12"/>
      <c r="BW269" s="12"/>
      <c r="BX269" s="12"/>
      <c r="BY269" s="12"/>
      <c r="BZ269" s="12"/>
      <c r="CA269" s="12"/>
      <c r="CB269" s="12"/>
      <c r="CC269" s="12"/>
      <c r="CD269" s="12"/>
      <c r="CE269" s="12"/>
      <c r="CF269" s="12"/>
      <c r="CG269" s="12"/>
      <c r="CH269" s="12"/>
      <c r="CI269" s="12"/>
      <c r="CJ269" s="12"/>
      <c r="CK269" s="12"/>
      <c r="CL269" s="12"/>
      <c r="CM269" s="12"/>
      <c r="CN269" s="12"/>
      <c r="CO269" s="12"/>
      <c r="CP269" s="12"/>
      <c r="CQ269" s="12"/>
      <c r="CR269" s="12"/>
      <c r="CS269" s="12"/>
      <c r="CT269" s="12"/>
      <c r="CU269" s="12"/>
      <c r="CV269" s="12"/>
      <c r="CW269" s="12"/>
      <c r="CX269" s="12"/>
      <c r="CY269" s="12"/>
      <c r="CZ269" s="12"/>
      <c r="DA269" s="12"/>
      <c r="DB269" s="12"/>
      <c r="DC269" s="12"/>
      <c r="DD269" s="12"/>
      <c r="DE269" s="12"/>
      <c r="DF269" s="12"/>
      <c r="DG269" s="12"/>
      <c r="DH269" s="12"/>
      <c r="DI269" s="12"/>
      <c r="DJ269" s="12"/>
      <c r="DK269" s="12"/>
      <c r="DL269" s="12"/>
      <c r="DM269" s="12"/>
      <c r="DN269" s="12"/>
      <c r="DO269" s="12"/>
      <c r="DP269" s="12"/>
      <c r="DQ269" s="12"/>
      <c r="DR269" s="12"/>
      <c r="DS269" s="12"/>
      <c r="DT269" s="12"/>
      <c r="DU269" s="12"/>
      <c r="DV269" s="12"/>
      <c r="DW269" s="12"/>
      <c r="DX269" s="12"/>
      <c r="DY269" s="12"/>
      <c r="DZ269" s="12"/>
      <c r="EA269" s="12"/>
      <c r="EB269" s="12"/>
      <c r="EC269" s="12"/>
      <c r="ED269" s="12"/>
      <c r="EE269" s="12"/>
      <c r="EF269" s="12"/>
      <c r="EG269" s="12"/>
      <c r="EH269" s="12"/>
      <c r="EI269" s="12"/>
      <c r="EJ269" s="12"/>
      <c r="EK269" s="12"/>
      <c r="EL269" s="12"/>
      <c r="EM269" s="12"/>
      <c r="EN269" s="12"/>
      <c r="EO269" s="12"/>
      <c r="EP269" s="12"/>
      <c r="EQ269" s="12"/>
      <c r="ER269" s="12"/>
      <c r="ES269" s="12"/>
      <c r="ET269" s="12"/>
      <c r="EU269" s="12"/>
      <c r="EV269" s="12"/>
      <c r="EW269" s="12"/>
      <c r="EX269" s="12"/>
      <c r="EY269" s="12"/>
      <c r="EZ269" s="12"/>
      <c r="FA269" s="12"/>
      <c r="FB269" s="12"/>
      <c r="FC269" s="12"/>
      <c r="FD269" s="12"/>
      <c r="FE269" s="12"/>
      <c r="FF269" s="12"/>
      <c r="FG269" s="12"/>
      <c r="FH269" s="12"/>
      <c r="FI269" s="12"/>
      <c r="FJ269" s="12"/>
      <c r="FK269" s="12"/>
      <c r="FL269" s="12"/>
      <c r="FM269" s="12"/>
      <c r="FN269" s="12"/>
      <c r="FO269" s="12"/>
      <c r="FP269" s="12"/>
      <c r="FQ269" s="12"/>
      <c r="FR269" s="12"/>
      <c r="FS269" s="12"/>
      <c r="FT269" s="12"/>
      <c r="FU269" s="12"/>
      <c r="FV269" s="12"/>
      <c r="FW269" s="12"/>
      <c r="FX269" s="12"/>
      <c r="FY269" s="12"/>
      <c r="FZ269" s="12"/>
      <c r="GA269" s="12"/>
      <c r="GB269" s="12"/>
      <c r="GC269" s="12"/>
      <c r="GD269" s="12"/>
      <c r="GE269" s="12"/>
      <c r="GF269" s="12"/>
      <c r="GG269" s="12"/>
      <c r="GH269" s="12"/>
      <c r="GI269" s="12"/>
      <c r="GJ269" s="12"/>
      <c r="GK269" s="12"/>
      <c r="GL269" s="12"/>
      <c r="GM269" s="12"/>
      <c r="GN269" s="12"/>
      <c r="GO269" s="12"/>
      <c r="GP269" s="12"/>
      <c r="GQ269" s="12"/>
      <c r="GR269" s="12"/>
      <c r="GS269" s="12"/>
      <c r="GT269" s="12"/>
      <c r="GU269" s="12"/>
      <c r="GV269" s="12"/>
      <c r="GW269" s="12"/>
      <c r="GX269" s="12"/>
      <c r="GY269" s="12"/>
      <c r="GZ269" s="12"/>
      <c r="HA269" s="12"/>
      <c r="HB269" s="12"/>
      <c r="HC269" s="12"/>
      <c r="HD269" s="12"/>
      <c r="HE269" s="12"/>
      <c r="HF269" s="12"/>
      <c r="HG269" s="12"/>
      <c r="HH269" s="12"/>
      <c r="HI269" s="12"/>
      <c r="HJ269" s="12"/>
      <c r="HK269" s="12"/>
      <c r="HL269" s="12"/>
      <c r="HM269" s="12"/>
      <c r="HN269" s="12"/>
      <c r="HO269" s="12"/>
      <c r="HP269" s="12"/>
      <c r="HQ269" s="12"/>
      <c r="HR269" s="12"/>
      <c r="HS269" s="12"/>
      <c r="HT269" s="12"/>
      <c r="HU269" s="12"/>
      <c r="HV269" s="12"/>
      <c r="HW269" s="12"/>
      <c r="HX269" s="12"/>
      <c r="HY269" s="12"/>
      <c r="HZ269" s="12"/>
      <c r="IA269" s="12"/>
      <c r="IB269" s="12"/>
      <c r="IC269" s="12"/>
      <c r="ID269" s="12"/>
      <c r="IE269" s="12"/>
      <c r="IF269" s="12"/>
      <c r="IG269" s="12"/>
      <c r="IH269" s="12"/>
      <c r="II269" s="12"/>
      <c r="IJ269" s="12"/>
      <c r="IK269" s="12"/>
      <c r="IL269" s="12"/>
      <c r="IM269" s="12"/>
      <c r="IN269" s="12"/>
      <c r="IO269" s="12"/>
      <c r="IP269" s="12"/>
      <c r="IQ269" s="12"/>
      <c r="IR269" s="12"/>
      <c r="IS269" s="12"/>
      <c r="IT269" s="12"/>
      <c r="IU269" s="12"/>
      <c r="IV269" s="12"/>
      <c r="IW269" s="12"/>
      <c r="IX269" s="12"/>
      <c r="IY269" s="12"/>
      <c r="IZ269" s="12"/>
      <c r="JA269" s="12"/>
      <c r="JB269" s="12"/>
      <c r="JC269" s="12"/>
      <c r="JD269" s="12"/>
      <c r="JE269" s="12"/>
      <c r="JF269" s="12"/>
      <c r="JG269" s="12"/>
      <c r="JH269" s="12"/>
      <c r="JI269" s="12"/>
      <c r="JJ269" s="12"/>
      <c r="JK269" s="12"/>
      <c r="JL269" s="12"/>
      <c r="JM269" s="12"/>
      <c r="JN269" s="12"/>
      <c r="JO269" s="12"/>
      <c r="JP269" s="12"/>
      <c r="JQ269" s="12"/>
      <c r="JR269" s="12"/>
      <c r="JS269" s="12"/>
      <c r="JT269" s="12"/>
      <c r="JU269" s="12"/>
      <c r="JV269" s="12"/>
      <c r="JW269" s="12"/>
      <c r="JX269" s="12"/>
      <c r="JY269" s="12"/>
      <c r="JZ269" s="12"/>
      <c r="KA269" s="12"/>
      <c r="KB269" s="12"/>
      <c r="KC269" s="12"/>
      <c r="KD269" s="12"/>
      <c r="KE269" s="12"/>
      <c r="KF269" s="12"/>
      <c r="KG269" s="12"/>
      <c r="KH269" s="12"/>
      <c r="KI269" s="12"/>
      <c r="KJ269" s="12"/>
      <c r="KK269" s="12"/>
      <c r="KL269" s="12"/>
      <c r="KM269" s="12"/>
      <c r="KN269" s="12"/>
      <c r="KO269" s="12"/>
      <c r="KP269" s="12"/>
      <c r="KQ269" s="12"/>
      <c r="KR269" s="12"/>
      <c r="KS269" s="12"/>
      <c r="KT269" s="12"/>
      <c r="KU269" s="12"/>
      <c r="KV269" s="12"/>
      <c r="KW269" s="12"/>
      <c r="KX269" s="12"/>
      <c r="KY269" s="12"/>
      <c r="KZ269" s="12"/>
      <c r="LA269" s="12"/>
      <c r="LB269" s="12"/>
      <c r="LC269" s="12"/>
      <c r="LD269" s="12"/>
      <c r="LE269" s="12"/>
      <c r="LF269" s="12"/>
      <c r="LG269" s="12"/>
      <c r="LH269" s="12"/>
      <c r="LI269" s="12"/>
      <c r="LJ269" s="12"/>
      <c r="LK269" s="12"/>
      <c r="LL269" s="12"/>
      <c r="LM269" s="12"/>
      <c r="LN269" s="12"/>
      <c r="LO269" s="12"/>
      <c r="LP269" s="12"/>
      <c r="LQ269" s="12"/>
      <c r="LR269" s="12"/>
      <c r="LS269" s="12"/>
      <c r="LT269" s="12"/>
      <c r="LU269" s="12"/>
      <c r="LV269" s="12"/>
      <c r="LW269" s="12"/>
      <c r="LX269" s="12"/>
      <c r="LY269" s="12"/>
      <c r="LZ269" s="12"/>
      <c r="MA269" s="12"/>
      <c r="MB269" s="12"/>
      <c r="MC269" s="12"/>
      <c r="MD269" s="12"/>
      <c r="ME269" s="12"/>
      <c r="MF269" s="12"/>
      <c r="MG269" s="12"/>
      <c r="MH269" s="12"/>
      <c r="MI269" s="12"/>
      <c r="MJ269" s="12"/>
      <c r="MK269" s="12"/>
      <c r="ML269" s="12"/>
      <c r="MM269" s="12"/>
      <c r="MN269" s="12"/>
      <c r="MO269" s="12"/>
      <c r="MP269" s="12"/>
      <c r="MQ269" s="12"/>
      <c r="MR269" s="12"/>
      <c r="MS269" s="12"/>
      <c r="MT269" s="12"/>
      <c r="MU269" s="12"/>
      <c r="MV269" s="12"/>
      <c r="MW269" s="12"/>
      <c r="MX269" s="12"/>
      <c r="MY269" s="12"/>
      <c r="MZ269" s="12"/>
      <c r="NA269" s="12"/>
      <c r="NB269" s="12"/>
      <c r="NC269" s="12"/>
      <c r="ND269" s="12"/>
      <c r="NE269" s="12"/>
      <c r="NF269" s="12"/>
      <c r="NG269" s="12"/>
      <c r="NH269" s="12"/>
      <c r="NI269" s="12"/>
      <c r="NJ269" s="12"/>
      <c r="NK269" s="12"/>
      <c r="NL269" s="12"/>
      <c r="NM269" s="12"/>
      <c r="NN269" s="12"/>
      <c r="NO269" s="12"/>
      <c r="NP269" s="12"/>
      <c r="NQ269" s="12"/>
      <c r="NR269" s="12"/>
      <c r="NS269" s="12"/>
      <c r="NT269" s="12"/>
      <c r="NU269" s="12"/>
      <c r="NV269" s="12"/>
      <c r="NW269" s="12"/>
      <c r="NX269" s="12"/>
      <c r="NY269" s="12"/>
      <c r="NZ269" s="12"/>
      <c r="OA269" s="12"/>
      <c r="OB269" s="12"/>
      <c r="OC269" s="12"/>
      <c r="OD269" s="12"/>
      <c r="OE269" s="12"/>
      <c r="OF269" s="12"/>
      <c r="OG269" s="12"/>
      <c r="OH269" s="12"/>
      <c r="OI269" s="12"/>
      <c r="OJ269" s="12"/>
      <c r="OK269" s="12"/>
      <c r="OL269" s="12"/>
      <c r="OM269" s="12"/>
      <c r="ON269" s="12"/>
      <c r="OO269" s="12"/>
      <c r="OP269" s="12"/>
      <c r="OQ269" s="12"/>
      <c r="OR269" s="12"/>
      <c r="OS269" s="12"/>
      <c r="OT269" s="12"/>
      <c r="OU269" s="12"/>
      <c r="OV269" s="12"/>
      <c r="OW269" s="12"/>
      <c r="OX269" s="12"/>
      <c r="OY269" s="12"/>
      <c r="OZ269" s="12"/>
      <c r="PA269" s="12"/>
      <c r="PB269" s="12"/>
      <c r="PC269" s="12"/>
      <c r="PD269" s="12"/>
      <c r="PE269" s="12"/>
      <c r="PF269" s="12"/>
      <c r="PG269" s="12"/>
      <c r="PH269" s="12"/>
      <c r="PI269" s="12"/>
      <c r="PJ269" s="12"/>
      <c r="PK269" s="12"/>
      <c r="PL269" s="12"/>
      <c r="PM269" s="12"/>
      <c r="PN269" s="12"/>
      <c r="PO269" s="12"/>
      <c r="PP269" s="12"/>
      <c r="PQ269" s="12"/>
      <c r="PR269" s="12"/>
      <c r="PS269" s="12"/>
      <c r="PT269" s="12"/>
      <c r="PU269" s="12"/>
      <c r="PV269" s="12"/>
      <c r="PW269" s="12"/>
      <c r="PX269" s="12"/>
      <c r="PY269" s="12"/>
      <c r="PZ269" s="12"/>
      <c r="QA269" s="12"/>
      <c r="QB269" s="12"/>
      <c r="QC269" s="12"/>
      <c r="QD269" s="12"/>
      <c r="QE269" s="12"/>
      <c r="QF269" s="12"/>
      <c r="QG269" s="12"/>
      <c r="QH269" s="12"/>
      <c r="QI269" s="12"/>
      <c r="QJ269" s="12"/>
      <c r="QK269" s="12"/>
      <c r="QL269" s="12"/>
      <c r="QM269" s="12"/>
      <c r="QN269" s="12"/>
      <c r="QO269" s="12"/>
      <c r="QP269" s="12"/>
      <c r="QQ269" s="12"/>
      <c r="QR269" s="12"/>
      <c r="QS269" s="12"/>
      <c r="QT269" s="12"/>
      <c r="QU269" s="12"/>
      <c r="QV269" s="12"/>
      <c r="QW269" s="12"/>
      <c r="QX269" s="12"/>
      <c r="QY269" s="12"/>
      <c r="QZ269" s="12"/>
      <c r="RA269" s="12"/>
      <c r="RB269" s="12"/>
      <c r="RC269" s="12"/>
      <c r="RD269" s="12"/>
      <c r="RE269" s="12"/>
      <c r="RF269" s="12"/>
      <c r="RG269" s="12"/>
      <c r="RH269" s="12"/>
      <c r="RI269" s="12"/>
      <c r="RJ269" s="12"/>
      <c r="RK269" s="12"/>
      <c r="RL269" s="12"/>
      <c r="RM269" s="12"/>
      <c r="RN269" s="12"/>
      <c r="RO269" s="12"/>
      <c r="RP269" s="12"/>
      <c r="RQ269" s="12"/>
      <c r="RR269" s="12"/>
      <c r="RS269" s="12"/>
      <c r="RT269" s="12"/>
      <c r="RU269" s="12"/>
      <c r="RV269" s="12"/>
      <c r="RW269" s="12"/>
      <c r="RX269" s="12"/>
      <c r="RY269" s="12"/>
      <c r="RZ269" s="12"/>
      <c r="SA269" s="12"/>
      <c r="SB269" s="12"/>
      <c r="SC269" s="12"/>
      <c r="SD269" s="12"/>
      <c r="SE269" s="12"/>
      <c r="SF269" s="12"/>
      <c r="SG269" s="12"/>
      <c r="SH269" s="12"/>
      <c r="SI269" s="12"/>
      <c r="SJ269" s="12"/>
      <c r="SK269" s="12"/>
      <c r="SL269" s="12"/>
      <c r="SM269" s="12"/>
      <c r="SN269" s="12"/>
      <c r="SO269" s="12"/>
      <c r="SP269" s="12"/>
      <c r="SQ269" s="12"/>
      <c r="SR269" s="12"/>
      <c r="SS269" s="12"/>
      <c r="ST269" s="12"/>
      <c r="SU269" s="12"/>
      <c r="SV269" s="12"/>
      <c r="SW269" s="12"/>
      <c r="SX269" s="12"/>
      <c r="SY269" s="12"/>
      <c r="SZ269" s="12"/>
      <c r="TA269" s="12"/>
      <c r="TB269" s="12"/>
      <c r="TC269" s="12"/>
      <c r="TD269" s="12"/>
      <c r="TE269" s="12"/>
      <c r="TF269" s="12"/>
      <c r="TG269" s="12"/>
      <c r="TH269" s="12"/>
      <c r="TI269" s="12"/>
      <c r="TJ269" s="12"/>
      <c r="TK269" s="12"/>
      <c r="TL269" s="12"/>
      <c r="TM269" s="12"/>
      <c r="TN269" s="12"/>
      <c r="TO269" s="12"/>
      <c r="TP269" s="12"/>
      <c r="TQ269" s="12"/>
      <c r="TR269" s="12"/>
      <c r="TS269" s="12"/>
      <c r="TT269" s="12"/>
      <c r="TU269" s="12"/>
      <c r="TV269" s="12"/>
      <c r="TW269" s="12"/>
      <c r="TX269" s="12"/>
      <c r="TY269" s="12"/>
      <c r="TZ269" s="12"/>
      <c r="UA269" s="12"/>
      <c r="UB269" s="12"/>
      <c r="UC269" s="12"/>
      <c r="UD269" s="12"/>
      <c r="UE269" s="12"/>
      <c r="UF269" s="12"/>
      <c r="UG269" s="12"/>
      <c r="UH269" s="12"/>
      <c r="UI269" s="12"/>
      <c r="UJ269" s="12"/>
      <c r="UK269" s="12"/>
      <c r="UL269" s="12"/>
      <c r="UM269" s="12"/>
      <c r="UN269" s="12"/>
      <c r="UO269" s="12"/>
      <c r="UP269" s="12"/>
      <c r="UQ269" s="12"/>
      <c r="UR269" s="12"/>
      <c r="US269" s="12"/>
      <c r="UT269" s="12"/>
      <c r="UU269" s="12"/>
      <c r="UV269" s="12"/>
      <c r="UW269" s="12"/>
      <c r="UX269" s="12"/>
      <c r="UY269" s="12"/>
      <c r="UZ269" s="12"/>
      <c r="VA269" s="12"/>
      <c r="VB269" s="12"/>
      <c r="VC269" s="12"/>
      <c r="VD269" s="12"/>
      <c r="VE269" s="12"/>
      <c r="VF269" s="12"/>
      <c r="VG269" s="12"/>
      <c r="VH269" s="12"/>
      <c r="VI269" s="12"/>
      <c r="VJ269" s="12"/>
      <c r="VK269" s="12"/>
      <c r="VL269" s="12"/>
      <c r="VM269" s="12"/>
      <c r="VN269" s="12"/>
      <c r="VO269" s="12"/>
      <c r="VP269" s="12"/>
      <c r="VQ269" s="12"/>
      <c r="VR269" s="12"/>
      <c r="VS269" s="12"/>
      <c r="VT269" s="12"/>
      <c r="VU269" s="12"/>
      <c r="VV269" s="12"/>
      <c r="VW269" s="12"/>
      <c r="VX269" s="12"/>
      <c r="VY269" s="12"/>
      <c r="VZ269" s="12"/>
      <c r="WA269" s="12"/>
      <c r="WB269" s="12"/>
      <c r="WC269" s="12"/>
      <c r="WD269" s="12"/>
      <c r="WE269" s="12"/>
      <c r="WF269" s="12"/>
      <c r="WG269" s="12"/>
      <c r="WH269" s="12"/>
      <c r="WI269" s="12"/>
      <c r="WJ269" s="12"/>
      <c r="WK269" s="12"/>
      <c r="WL269" s="12"/>
      <c r="WM269" s="12"/>
      <c r="WN269" s="12"/>
      <c r="WO269" s="12"/>
      <c r="WP269" s="12"/>
      <c r="WQ269" s="12"/>
      <c r="WR269" s="12"/>
      <c r="WS269" s="12"/>
      <c r="WT269" s="12"/>
      <c r="WU269" s="12"/>
      <c r="WV269" s="12"/>
      <c r="WW269" s="12"/>
      <c r="WX269" s="12"/>
      <c r="WY269" s="12"/>
      <c r="WZ269" s="12"/>
      <c r="XA269" s="12"/>
      <c r="XB269" s="12"/>
      <c r="XC269" s="12"/>
      <c r="XD269" s="12"/>
      <c r="XE269" s="12"/>
      <c r="XF269" s="12"/>
      <c r="XG269" s="12"/>
      <c r="XH269" s="12"/>
      <c r="XI269" s="12"/>
      <c r="XJ269" s="12"/>
      <c r="XK269" s="12"/>
      <c r="XL269" s="12"/>
      <c r="XM269" s="12"/>
      <c r="XN269" s="12"/>
      <c r="XO269" s="12"/>
      <c r="XP269" s="12"/>
      <c r="XQ269" s="12"/>
      <c r="XR269" s="12"/>
      <c r="XS269" s="12"/>
      <c r="XT269" s="12"/>
      <c r="XU269" s="12"/>
      <c r="XV269" s="12"/>
      <c r="XW269" s="12"/>
      <c r="XX269" s="12"/>
      <c r="XY269" s="12"/>
      <c r="XZ269" s="12"/>
      <c r="YA269" s="12"/>
      <c r="YB269" s="12"/>
      <c r="YC269" s="12"/>
      <c r="YD269" s="12"/>
      <c r="YE269" s="12"/>
      <c r="YF269" s="12"/>
      <c r="YG269" s="12"/>
      <c r="YH269" s="12"/>
      <c r="YI269" s="12"/>
      <c r="YJ269" s="12"/>
      <c r="YK269" s="12"/>
      <c r="YL269" s="12"/>
      <c r="YM269" s="12"/>
      <c r="YN269" s="12"/>
      <c r="YO269" s="12"/>
      <c r="YP269" s="12"/>
      <c r="YQ269" s="12"/>
      <c r="YR269" s="12"/>
      <c r="YS269" s="12"/>
      <c r="YT269" s="12"/>
      <c r="YU269" s="12"/>
      <c r="YV269" s="12"/>
      <c r="YW269" s="12"/>
      <c r="YX269" s="12"/>
      <c r="YY269" s="12"/>
      <c r="YZ269" s="12"/>
      <c r="ZA269" s="12"/>
      <c r="ZB269" s="12"/>
      <c r="ZC269" s="12"/>
      <c r="ZD269" s="12"/>
      <c r="ZE269" s="12"/>
      <c r="ZF269" s="12"/>
      <c r="ZG269" s="12"/>
      <c r="ZH269" s="12"/>
      <c r="ZI269" s="12"/>
      <c r="ZJ269" s="12"/>
      <c r="ZK269" s="12"/>
      <c r="ZL269" s="12"/>
      <c r="ZM269" s="12"/>
      <c r="ZN269" s="12"/>
      <c r="ZO269" s="12"/>
      <c r="ZP269" s="12"/>
      <c r="ZQ269" s="12"/>
      <c r="ZR269" s="12"/>
      <c r="ZS269" s="12"/>
      <c r="ZT269" s="12"/>
      <c r="ZU269" s="12"/>
      <c r="ZV269" s="12"/>
      <c r="ZW269" s="12"/>
      <c r="ZX269" s="12"/>
      <c r="ZY269" s="12"/>
      <c r="ZZ269" s="12"/>
      <c r="AAA269" s="12"/>
      <c r="AAB269" s="12"/>
      <c r="AAC269" s="12"/>
      <c r="AAD269" s="12"/>
      <c r="AAE269" s="12"/>
      <c r="AAF269" s="12"/>
      <c r="AAG269" s="12"/>
      <c r="AAH269" s="12"/>
      <c r="AAI269" s="12"/>
      <c r="AAJ269" s="12"/>
      <c r="AAK269" s="12"/>
      <c r="AAL269" s="12"/>
      <c r="AAM269" s="12"/>
      <c r="AAN269" s="12"/>
      <c r="AAO269" s="12"/>
      <c r="AAP269" s="12"/>
      <c r="AAQ269" s="12"/>
      <c r="AAR269" s="12"/>
      <c r="AAS269" s="12"/>
      <c r="AAT269" s="12"/>
      <c r="AAU269" s="12"/>
      <c r="AAV269" s="12"/>
      <c r="AAW269" s="12"/>
      <c r="AAX269" s="12"/>
      <c r="AAY269" s="12"/>
      <c r="AAZ269" s="12"/>
      <c r="ABA269" s="12"/>
      <c r="ABB269" s="12"/>
      <c r="ABC269" s="12"/>
      <c r="ABD269" s="12"/>
      <c r="ABE269" s="12"/>
      <c r="ABF269" s="12"/>
      <c r="ABG269" s="12"/>
      <c r="ABH269" s="12"/>
      <c r="ABI269" s="12"/>
      <c r="ABJ269" s="12"/>
      <c r="ABK269" s="12"/>
      <c r="ABL269" s="12"/>
      <c r="ABM269" s="12"/>
      <c r="ABN269" s="12"/>
      <c r="ABO269" s="12"/>
      <c r="ABP269" s="12"/>
      <c r="ABQ269" s="12"/>
      <c r="ABR269" s="12"/>
      <c r="ABS269" s="12"/>
      <c r="ABT269" s="12"/>
      <c r="ABU269" s="12"/>
      <c r="ABV269" s="12"/>
      <c r="ABW269" s="12"/>
      <c r="ABX269" s="12"/>
      <c r="ABY269" s="12"/>
      <c r="ABZ269" s="12"/>
      <c r="ACA269" s="12"/>
      <c r="ACB269" s="12"/>
      <c r="ACC269" s="12"/>
      <c r="ACD269" s="12"/>
      <c r="ACE269" s="12"/>
      <c r="ACF269" s="12"/>
      <c r="ACG269" s="12"/>
      <c r="ACH269" s="12"/>
      <c r="ACI269" s="12"/>
      <c r="ACJ269" s="12"/>
      <c r="ACK269" s="12"/>
      <c r="ACL269" s="12"/>
      <c r="ACM269" s="12"/>
      <c r="ACN269" s="12"/>
      <c r="ACO269" s="12"/>
      <c r="ACP269" s="12"/>
      <c r="ACQ269" s="12"/>
      <c r="ACR269" s="12"/>
      <c r="ACS269" s="12"/>
      <c r="ACT269" s="12"/>
      <c r="ACU269" s="12"/>
      <c r="ACV269" s="12"/>
      <c r="ACW269" s="12"/>
      <c r="ACX269" s="12"/>
      <c r="ACY269" s="12"/>
      <c r="ACZ269" s="12"/>
      <c r="ADA269" s="12"/>
      <c r="ADB269" s="12"/>
      <c r="ADC269" s="12"/>
      <c r="ADD269" s="12"/>
      <c r="ADE269" s="12"/>
      <c r="ADF269" s="12"/>
      <c r="ADG269" s="12"/>
      <c r="ADH269" s="12"/>
      <c r="ADI269" s="12"/>
      <c r="ADJ269" s="12"/>
      <c r="ADK269" s="12"/>
      <c r="ADL269" s="12"/>
      <c r="ADM269" s="12"/>
      <c r="ADN269" s="12"/>
      <c r="ADO269" s="12"/>
      <c r="ADP269" s="12"/>
      <c r="ADQ269" s="12"/>
      <c r="ADR269" s="12"/>
      <c r="ADS269" s="12"/>
      <c r="ADT269" s="12"/>
      <c r="ADU269" s="12"/>
      <c r="ADV269" s="12"/>
      <c r="ADW269" s="12"/>
      <c r="ADX269" s="12"/>
      <c r="ADY269" s="12"/>
      <c r="ADZ269" s="12"/>
      <c r="AEA269" s="12"/>
      <c r="AEB269" s="12"/>
      <c r="AEC269" s="12"/>
      <c r="AED269" s="12"/>
      <c r="AEE269" s="12"/>
      <c r="AEF269" s="12"/>
      <c r="AEG269" s="12"/>
      <c r="AEH269" s="12"/>
      <c r="AEI269" s="12"/>
      <c r="AEJ269" s="12"/>
      <c r="AEK269" s="12"/>
      <c r="AEL269" s="12"/>
      <c r="AEM269" s="12"/>
      <c r="AEN269" s="12"/>
      <c r="AEO269" s="12"/>
      <c r="AEP269" s="12"/>
      <c r="AEQ269" s="12"/>
      <c r="AER269" s="12"/>
      <c r="AES269" s="12"/>
      <c r="AET269" s="12"/>
      <c r="AEU269" s="12"/>
      <c r="AEV269" s="12"/>
      <c r="AEW269" s="12"/>
      <c r="AEX269" s="12"/>
      <c r="AEY269" s="12"/>
      <c r="AEZ269" s="12"/>
      <c r="AFA269" s="12"/>
      <c r="AFB269" s="12"/>
      <c r="AFC269" s="12"/>
      <c r="AFD269" s="12"/>
      <c r="AFE269" s="12"/>
      <c r="AFF269" s="12"/>
      <c r="AFG269" s="12"/>
      <c r="AFH269" s="12"/>
      <c r="AFI269" s="12"/>
      <c r="AFJ269" s="12"/>
      <c r="AFK269" s="12"/>
      <c r="AFL269" s="12"/>
      <c r="AFM269" s="12"/>
      <c r="AFN269" s="12"/>
      <c r="AFO269" s="12"/>
      <c r="AFP269" s="12"/>
      <c r="AFQ269" s="12"/>
      <c r="AFR269" s="12"/>
      <c r="AFS269" s="12"/>
      <c r="AFT269" s="12"/>
      <c r="AFU269" s="12"/>
      <c r="AFV269" s="12"/>
      <c r="AFW269" s="12"/>
      <c r="AFX269" s="12"/>
      <c r="AFY269" s="12"/>
      <c r="AFZ269" s="12"/>
      <c r="AGA269" s="12"/>
      <c r="AGB269" s="12"/>
      <c r="AGC269" s="12"/>
      <c r="AGD269" s="12"/>
      <c r="AGE269" s="12"/>
      <c r="AGF269" s="12"/>
      <c r="AGG269" s="12"/>
      <c r="AGH269" s="12"/>
      <c r="AGI269" s="12"/>
      <c r="AGJ269" s="12"/>
      <c r="AGK269" s="12"/>
      <c r="AGL269" s="12"/>
      <c r="AGM269" s="12"/>
      <c r="AGN269" s="12"/>
      <c r="AGO269" s="12"/>
      <c r="AGP269" s="12"/>
      <c r="AGQ269" s="12"/>
      <c r="AGR269" s="12"/>
      <c r="AGS269" s="12"/>
      <c r="AGT269" s="12"/>
      <c r="AGU269" s="12"/>
      <c r="AGV269" s="12"/>
      <c r="AGW269" s="12"/>
      <c r="AGX269" s="12"/>
      <c r="AGY269" s="12"/>
      <c r="AGZ269" s="12"/>
      <c r="AHA269" s="12"/>
      <c r="AHB269" s="12"/>
      <c r="AHC269" s="12"/>
      <c r="AHD269" s="12"/>
      <c r="AHE269" s="12"/>
      <c r="AHF269" s="12"/>
      <c r="AHG269" s="12"/>
      <c r="AHH269" s="12"/>
      <c r="AHI269" s="12"/>
      <c r="AHJ269" s="12"/>
      <c r="AHK269" s="12"/>
      <c r="AHL269" s="12"/>
      <c r="AHM269" s="12"/>
      <c r="AHN269" s="12"/>
      <c r="AHO269" s="12"/>
      <c r="AHP269" s="12"/>
      <c r="AHQ269" s="12"/>
      <c r="AHR269" s="12"/>
      <c r="AHS269" s="12"/>
      <c r="AHT269" s="12"/>
      <c r="AHU269" s="12"/>
      <c r="AHV269" s="12"/>
      <c r="AHW269" s="12"/>
      <c r="AHX269" s="12"/>
      <c r="AHY269" s="12"/>
      <c r="AHZ269" s="12"/>
      <c r="AIA269" s="12"/>
      <c r="AIB269" s="12"/>
      <c r="AIC269" s="12"/>
      <c r="AID269" s="12"/>
      <c r="AIE269" s="12"/>
      <c r="AIF269" s="12"/>
      <c r="AIG269" s="12"/>
      <c r="AIH269" s="12"/>
      <c r="AII269" s="12"/>
      <c r="AIJ269" s="12"/>
      <c r="AIK269" s="12"/>
      <c r="AIL269" s="12"/>
      <c r="AIM269" s="12"/>
      <c r="AIN269" s="12"/>
      <c r="AIO269" s="12"/>
      <c r="AIP269" s="12"/>
      <c r="AIQ269" s="12"/>
      <c r="AIR269" s="12"/>
      <c r="AIS269" s="12"/>
      <c r="AIT269" s="12"/>
      <c r="AIU269" s="12"/>
      <c r="AIV269" s="12"/>
      <c r="AIW269" s="12"/>
      <c r="AIX269" s="12"/>
      <c r="AIY269" s="12"/>
      <c r="AIZ269" s="12"/>
      <c r="AJA269" s="12"/>
      <c r="AJB269" s="12"/>
      <c r="AJC269" s="12"/>
      <c r="AJD269" s="12"/>
      <c r="AJE269" s="12"/>
      <c r="AJF269" s="12"/>
      <c r="AJG269" s="12"/>
      <c r="AJH269" s="12"/>
      <c r="AJI269" s="12"/>
      <c r="AJJ269" s="12"/>
      <c r="AJK269" s="12"/>
      <c r="AJL269" s="12"/>
      <c r="AJM269" s="12"/>
      <c r="AJN269" s="12"/>
      <c r="AJO269" s="12"/>
      <c r="AJP269" s="12"/>
      <c r="AJQ269" s="12"/>
      <c r="AJR269" s="12"/>
      <c r="AJS269" s="12"/>
      <c r="AJT269" s="12"/>
      <c r="AJU269" s="12"/>
      <c r="AJV269" s="12"/>
      <c r="AJW269" s="12"/>
      <c r="AJX269" s="12"/>
      <c r="AJY269" s="12"/>
      <c r="AJZ269" s="12"/>
      <c r="AKA269" s="12"/>
      <c r="AKB269" s="12"/>
      <c r="AKC269" s="12"/>
      <c r="AKD269" s="12"/>
      <c r="AKE269" s="12"/>
      <c r="AKF269" s="12"/>
      <c r="AKG269" s="12"/>
      <c r="AKH269" s="12"/>
      <c r="AKI269" s="12"/>
    </row>
    <row r="270" spans="1:971" ht="15" customHeight="1" outlineLevel="2" x14ac:dyDescent="0.3">
      <c r="A270" s="21">
        <v>8</v>
      </c>
      <c r="B270" s="48" t="s">
        <v>257</v>
      </c>
      <c r="C270" s="151">
        <f t="shared" si="85"/>
        <v>0</v>
      </c>
      <c r="D270" s="81">
        <f t="shared" si="81"/>
        <v>1</v>
      </c>
      <c r="E270" s="48"/>
      <c r="F270" s="135">
        <f t="shared" si="86"/>
        <v>0</v>
      </c>
      <c r="G270" s="115"/>
      <c r="H270" s="115"/>
      <c r="I270" s="71"/>
      <c r="J270" s="72"/>
      <c r="K270" s="71"/>
      <c r="L270" s="71"/>
      <c r="M270" s="71">
        <v>1</v>
      </c>
      <c r="N270" s="72">
        <f t="shared" si="87"/>
        <v>571.29999999999995</v>
      </c>
      <c r="O270" s="73">
        <v>0</v>
      </c>
      <c r="P270" s="74">
        <v>0</v>
      </c>
      <c r="Q270" s="71"/>
      <c r="R270" s="72">
        <f t="shared" si="88"/>
        <v>0</v>
      </c>
      <c r="S270" s="71"/>
      <c r="T270" s="74"/>
      <c r="U270" s="71">
        <v>0</v>
      </c>
      <c r="V270" s="72">
        <f t="shared" si="89"/>
        <v>0</v>
      </c>
      <c r="W270" s="73"/>
      <c r="X270" s="74"/>
      <c r="Y270" s="74"/>
      <c r="Z270" s="71">
        <v>2</v>
      </c>
      <c r="AA270" s="72">
        <v>73.3</v>
      </c>
      <c r="AB270" s="71">
        <v>0</v>
      </c>
      <c r="AC270" s="75">
        <v>0</v>
      </c>
      <c r="AD270" s="71"/>
      <c r="AE270" s="116"/>
      <c r="AF270" s="116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  <c r="BJ270" s="12"/>
      <c r="BK270" s="12"/>
      <c r="BL270" s="12"/>
      <c r="BM270" s="12"/>
      <c r="BN270" s="12"/>
      <c r="BO270" s="12"/>
      <c r="BP270" s="12"/>
      <c r="BQ270" s="12"/>
      <c r="BR270" s="12"/>
      <c r="BS270" s="12"/>
      <c r="BT270" s="12"/>
      <c r="BU270" s="12"/>
      <c r="BV270" s="12"/>
      <c r="BW270" s="12"/>
      <c r="BX270" s="12"/>
      <c r="BY270" s="12"/>
      <c r="BZ270" s="12"/>
      <c r="CA270" s="12"/>
      <c r="CB270" s="12"/>
      <c r="CC270" s="12"/>
      <c r="CD270" s="12"/>
      <c r="CE270" s="12"/>
      <c r="CF270" s="12"/>
      <c r="CG270" s="12"/>
      <c r="CH270" s="12"/>
      <c r="CI270" s="12"/>
      <c r="CJ270" s="12"/>
      <c r="CK270" s="12"/>
      <c r="CL270" s="12"/>
      <c r="CM270" s="12"/>
      <c r="CN270" s="12"/>
      <c r="CO270" s="12"/>
      <c r="CP270" s="12"/>
      <c r="CQ270" s="12"/>
      <c r="CR270" s="12"/>
      <c r="CS270" s="12"/>
      <c r="CT270" s="12"/>
      <c r="CU270" s="12"/>
      <c r="CV270" s="12"/>
      <c r="CW270" s="12"/>
      <c r="CX270" s="12"/>
      <c r="CY270" s="12"/>
      <c r="CZ270" s="12"/>
      <c r="DA270" s="12"/>
      <c r="DB270" s="12"/>
      <c r="DC270" s="12"/>
      <c r="DD270" s="12"/>
      <c r="DE270" s="12"/>
      <c r="DF270" s="12"/>
      <c r="DG270" s="12"/>
      <c r="DH270" s="12"/>
      <c r="DI270" s="12"/>
      <c r="DJ270" s="12"/>
      <c r="DK270" s="12"/>
      <c r="DL270" s="12"/>
      <c r="DM270" s="12"/>
      <c r="DN270" s="12"/>
      <c r="DO270" s="12"/>
      <c r="DP270" s="12"/>
      <c r="DQ270" s="12"/>
      <c r="DR270" s="12"/>
      <c r="DS270" s="12"/>
      <c r="DT270" s="12"/>
      <c r="DU270" s="12"/>
      <c r="DV270" s="12"/>
      <c r="DW270" s="12"/>
      <c r="DX270" s="12"/>
      <c r="DY270" s="12"/>
      <c r="DZ270" s="12"/>
      <c r="EA270" s="12"/>
      <c r="EB270" s="12"/>
      <c r="EC270" s="12"/>
      <c r="ED270" s="12"/>
      <c r="EE270" s="12"/>
      <c r="EF270" s="12"/>
      <c r="EG270" s="12"/>
      <c r="EH270" s="12"/>
      <c r="EI270" s="12"/>
      <c r="EJ270" s="12"/>
      <c r="EK270" s="12"/>
      <c r="EL270" s="12"/>
      <c r="EM270" s="12"/>
      <c r="EN270" s="12"/>
      <c r="EO270" s="12"/>
      <c r="EP270" s="12"/>
      <c r="EQ270" s="12"/>
      <c r="ER270" s="12"/>
      <c r="ES270" s="12"/>
      <c r="ET270" s="12"/>
      <c r="EU270" s="12"/>
      <c r="EV270" s="12"/>
      <c r="EW270" s="12"/>
      <c r="EX270" s="12"/>
      <c r="EY270" s="12"/>
      <c r="EZ270" s="12"/>
      <c r="FA270" s="12"/>
      <c r="FB270" s="12"/>
      <c r="FC270" s="12"/>
      <c r="FD270" s="12"/>
      <c r="FE270" s="12"/>
      <c r="FF270" s="12"/>
      <c r="FG270" s="12"/>
      <c r="FH270" s="12"/>
      <c r="FI270" s="12"/>
      <c r="FJ270" s="12"/>
      <c r="FK270" s="12"/>
      <c r="FL270" s="12"/>
      <c r="FM270" s="12"/>
      <c r="FN270" s="12"/>
      <c r="FO270" s="12"/>
      <c r="FP270" s="12"/>
      <c r="FQ270" s="12"/>
      <c r="FR270" s="12"/>
      <c r="FS270" s="12"/>
      <c r="FT270" s="12"/>
      <c r="FU270" s="12"/>
      <c r="FV270" s="12"/>
      <c r="FW270" s="12"/>
      <c r="FX270" s="12"/>
      <c r="FY270" s="12"/>
      <c r="FZ270" s="12"/>
      <c r="GA270" s="12"/>
      <c r="GB270" s="12"/>
      <c r="GC270" s="12"/>
      <c r="GD270" s="12"/>
      <c r="GE270" s="12"/>
      <c r="GF270" s="12"/>
      <c r="GG270" s="12"/>
      <c r="GH270" s="12"/>
      <c r="GI270" s="12"/>
      <c r="GJ270" s="12"/>
      <c r="GK270" s="12"/>
      <c r="GL270" s="12"/>
      <c r="GM270" s="12"/>
      <c r="GN270" s="12"/>
      <c r="GO270" s="12"/>
      <c r="GP270" s="12"/>
      <c r="GQ270" s="12"/>
      <c r="GR270" s="12"/>
      <c r="GS270" s="12"/>
      <c r="GT270" s="12"/>
      <c r="GU270" s="12"/>
      <c r="GV270" s="12"/>
      <c r="GW270" s="12"/>
      <c r="GX270" s="12"/>
      <c r="GY270" s="12"/>
      <c r="GZ270" s="12"/>
      <c r="HA270" s="12"/>
      <c r="HB270" s="12"/>
      <c r="HC270" s="12"/>
      <c r="HD270" s="12"/>
      <c r="HE270" s="12"/>
      <c r="HF270" s="12"/>
      <c r="HG270" s="12"/>
      <c r="HH270" s="12"/>
      <c r="HI270" s="12"/>
      <c r="HJ270" s="12"/>
      <c r="HK270" s="12"/>
      <c r="HL270" s="12"/>
      <c r="HM270" s="12"/>
      <c r="HN270" s="12"/>
      <c r="HO270" s="12"/>
      <c r="HP270" s="12"/>
      <c r="HQ270" s="12"/>
      <c r="HR270" s="12"/>
      <c r="HS270" s="12"/>
      <c r="HT270" s="12"/>
      <c r="HU270" s="12"/>
      <c r="HV270" s="12"/>
      <c r="HW270" s="12"/>
      <c r="HX270" s="12"/>
      <c r="HY270" s="12"/>
      <c r="HZ270" s="12"/>
      <c r="IA270" s="12"/>
      <c r="IB270" s="12"/>
      <c r="IC270" s="12"/>
      <c r="ID270" s="12"/>
      <c r="IE270" s="12"/>
      <c r="IF270" s="12"/>
      <c r="IG270" s="12"/>
      <c r="IH270" s="12"/>
      <c r="II270" s="12"/>
      <c r="IJ270" s="12"/>
      <c r="IK270" s="12"/>
      <c r="IL270" s="12"/>
      <c r="IM270" s="12"/>
      <c r="IN270" s="12"/>
      <c r="IO270" s="12"/>
      <c r="IP270" s="12"/>
      <c r="IQ270" s="12"/>
      <c r="IR270" s="12"/>
      <c r="IS270" s="12"/>
      <c r="IT270" s="12"/>
      <c r="IU270" s="12"/>
      <c r="IV270" s="12"/>
      <c r="IW270" s="12"/>
      <c r="IX270" s="12"/>
      <c r="IY270" s="12"/>
      <c r="IZ270" s="12"/>
      <c r="JA270" s="12"/>
      <c r="JB270" s="12"/>
      <c r="JC270" s="12"/>
      <c r="JD270" s="12"/>
      <c r="JE270" s="12"/>
      <c r="JF270" s="12"/>
      <c r="JG270" s="12"/>
      <c r="JH270" s="12"/>
      <c r="JI270" s="12"/>
      <c r="JJ270" s="12"/>
      <c r="JK270" s="12"/>
      <c r="JL270" s="12"/>
      <c r="JM270" s="12"/>
      <c r="JN270" s="12"/>
      <c r="JO270" s="12"/>
      <c r="JP270" s="12"/>
      <c r="JQ270" s="12"/>
      <c r="JR270" s="12"/>
      <c r="JS270" s="12"/>
      <c r="JT270" s="12"/>
      <c r="JU270" s="12"/>
      <c r="JV270" s="12"/>
      <c r="JW270" s="12"/>
      <c r="JX270" s="12"/>
      <c r="JY270" s="12"/>
      <c r="JZ270" s="12"/>
      <c r="KA270" s="12"/>
      <c r="KB270" s="12"/>
      <c r="KC270" s="12"/>
      <c r="KD270" s="12"/>
      <c r="KE270" s="12"/>
      <c r="KF270" s="12"/>
      <c r="KG270" s="12"/>
      <c r="KH270" s="12"/>
      <c r="KI270" s="12"/>
      <c r="KJ270" s="12"/>
      <c r="KK270" s="12"/>
      <c r="KL270" s="12"/>
      <c r="KM270" s="12"/>
      <c r="KN270" s="12"/>
      <c r="KO270" s="12"/>
      <c r="KP270" s="12"/>
      <c r="KQ270" s="12"/>
      <c r="KR270" s="12"/>
      <c r="KS270" s="12"/>
      <c r="KT270" s="12"/>
      <c r="KU270" s="12"/>
      <c r="KV270" s="12"/>
      <c r="KW270" s="12"/>
      <c r="KX270" s="12"/>
      <c r="KY270" s="12"/>
      <c r="KZ270" s="12"/>
      <c r="LA270" s="12"/>
      <c r="LB270" s="12"/>
      <c r="LC270" s="12"/>
      <c r="LD270" s="12"/>
      <c r="LE270" s="12"/>
      <c r="LF270" s="12"/>
      <c r="LG270" s="12"/>
      <c r="LH270" s="12"/>
      <c r="LI270" s="12"/>
      <c r="LJ270" s="12"/>
      <c r="LK270" s="12"/>
      <c r="LL270" s="12"/>
      <c r="LM270" s="12"/>
      <c r="LN270" s="12"/>
      <c r="LO270" s="12"/>
      <c r="LP270" s="12"/>
      <c r="LQ270" s="12"/>
      <c r="LR270" s="12"/>
      <c r="LS270" s="12"/>
      <c r="LT270" s="12"/>
      <c r="LU270" s="12"/>
      <c r="LV270" s="12"/>
      <c r="LW270" s="12"/>
      <c r="LX270" s="12"/>
      <c r="LY270" s="12"/>
      <c r="LZ270" s="12"/>
      <c r="MA270" s="12"/>
      <c r="MB270" s="12"/>
      <c r="MC270" s="12"/>
      <c r="MD270" s="12"/>
      <c r="ME270" s="12"/>
      <c r="MF270" s="12"/>
      <c r="MG270" s="12"/>
      <c r="MH270" s="12"/>
      <c r="MI270" s="12"/>
      <c r="MJ270" s="12"/>
      <c r="MK270" s="12"/>
      <c r="ML270" s="12"/>
      <c r="MM270" s="12"/>
      <c r="MN270" s="12"/>
      <c r="MO270" s="12"/>
      <c r="MP270" s="12"/>
      <c r="MQ270" s="12"/>
      <c r="MR270" s="12"/>
      <c r="MS270" s="12"/>
      <c r="MT270" s="12"/>
      <c r="MU270" s="12"/>
      <c r="MV270" s="12"/>
      <c r="MW270" s="12"/>
      <c r="MX270" s="12"/>
      <c r="MY270" s="12"/>
      <c r="MZ270" s="12"/>
      <c r="NA270" s="12"/>
      <c r="NB270" s="12"/>
      <c r="NC270" s="12"/>
      <c r="ND270" s="12"/>
      <c r="NE270" s="12"/>
      <c r="NF270" s="12"/>
      <c r="NG270" s="12"/>
      <c r="NH270" s="12"/>
      <c r="NI270" s="12"/>
      <c r="NJ270" s="12"/>
      <c r="NK270" s="12"/>
      <c r="NL270" s="12"/>
      <c r="NM270" s="12"/>
      <c r="NN270" s="12"/>
      <c r="NO270" s="12"/>
      <c r="NP270" s="12"/>
      <c r="NQ270" s="12"/>
      <c r="NR270" s="12"/>
      <c r="NS270" s="12"/>
      <c r="NT270" s="12"/>
      <c r="NU270" s="12"/>
      <c r="NV270" s="12"/>
      <c r="NW270" s="12"/>
      <c r="NX270" s="12"/>
      <c r="NY270" s="12"/>
      <c r="NZ270" s="12"/>
      <c r="OA270" s="12"/>
      <c r="OB270" s="12"/>
      <c r="OC270" s="12"/>
      <c r="OD270" s="12"/>
      <c r="OE270" s="12"/>
      <c r="OF270" s="12"/>
      <c r="OG270" s="12"/>
      <c r="OH270" s="12"/>
      <c r="OI270" s="12"/>
      <c r="OJ270" s="12"/>
      <c r="OK270" s="12"/>
      <c r="OL270" s="12"/>
      <c r="OM270" s="12"/>
      <c r="ON270" s="12"/>
      <c r="OO270" s="12"/>
      <c r="OP270" s="12"/>
      <c r="OQ270" s="12"/>
      <c r="OR270" s="12"/>
      <c r="OS270" s="12"/>
      <c r="OT270" s="12"/>
      <c r="OU270" s="12"/>
      <c r="OV270" s="12"/>
      <c r="OW270" s="12"/>
      <c r="OX270" s="12"/>
      <c r="OY270" s="12"/>
      <c r="OZ270" s="12"/>
      <c r="PA270" s="12"/>
      <c r="PB270" s="12"/>
      <c r="PC270" s="12"/>
      <c r="PD270" s="12"/>
      <c r="PE270" s="12"/>
      <c r="PF270" s="12"/>
      <c r="PG270" s="12"/>
      <c r="PH270" s="12"/>
      <c r="PI270" s="12"/>
      <c r="PJ270" s="12"/>
      <c r="PK270" s="12"/>
      <c r="PL270" s="12"/>
      <c r="PM270" s="12"/>
      <c r="PN270" s="12"/>
      <c r="PO270" s="12"/>
      <c r="PP270" s="12"/>
      <c r="PQ270" s="12"/>
      <c r="PR270" s="12"/>
      <c r="PS270" s="12"/>
      <c r="PT270" s="12"/>
      <c r="PU270" s="12"/>
      <c r="PV270" s="12"/>
      <c r="PW270" s="12"/>
      <c r="PX270" s="12"/>
      <c r="PY270" s="12"/>
      <c r="PZ270" s="12"/>
      <c r="QA270" s="12"/>
      <c r="QB270" s="12"/>
      <c r="QC270" s="12"/>
      <c r="QD270" s="12"/>
      <c r="QE270" s="12"/>
      <c r="QF270" s="12"/>
      <c r="QG270" s="12"/>
      <c r="QH270" s="12"/>
      <c r="QI270" s="12"/>
      <c r="QJ270" s="12"/>
      <c r="QK270" s="12"/>
      <c r="QL270" s="12"/>
      <c r="QM270" s="12"/>
      <c r="QN270" s="12"/>
      <c r="QO270" s="12"/>
      <c r="QP270" s="12"/>
      <c r="QQ270" s="12"/>
      <c r="QR270" s="12"/>
      <c r="QS270" s="12"/>
      <c r="QT270" s="12"/>
      <c r="QU270" s="12"/>
      <c r="QV270" s="12"/>
      <c r="QW270" s="12"/>
      <c r="QX270" s="12"/>
      <c r="QY270" s="12"/>
      <c r="QZ270" s="12"/>
      <c r="RA270" s="12"/>
      <c r="RB270" s="12"/>
      <c r="RC270" s="12"/>
      <c r="RD270" s="12"/>
      <c r="RE270" s="12"/>
      <c r="RF270" s="12"/>
      <c r="RG270" s="12"/>
      <c r="RH270" s="12"/>
      <c r="RI270" s="12"/>
      <c r="RJ270" s="12"/>
      <c r="RK270" s="12"/>
      <c r="RL270" s="12"/>
      <c r="RM270" s="12"/>
      <c r="RN270" s="12"/>
      <c r="RO270" s="12"/>
      <c r="RP270" s="12"/>
      <c r="RQ270" s="12"/>
      <c r="RR270" s="12"/>
      <c r="RS270" s="12"/>
      <c r="RT270" s="12"/>
      <c r="RU270" s="12"/>
      <c r="RV270" s="12"/>
      <c r="RW270" s="12"/>
      <c r="RX270" s="12"/>
      <c r="RY270" s="12"/>
      <c r="RZ270" s="12"/>
      <c r="SA270" s="12"/>
      <c r="SB270" s="12"/>
      <c r="SC270" s="12"/>
      <c r="SD270" s="12"/>
      <c r="SE270" s="12"/>
      <c r="SF270" s="12"/>
      <c r="SG270" s="12"/>
      <c r="SH270" s="12"/>
      <c r="SI270" s="12"/>
      <c r="SJ270" s="12"/>
      <c r="SK270" s="12"/>
      <c r="SL270" s="12"/>
      <c r="SM270" s="12"/>
      <c r="SN270" s="12"/>
      <c r="SO270" s="12"/>
      <c r="SP270" s="12"/>
      <c r="SQ270" s="12"/>
      <c r="SR270" s="12"/>
      <c r="SS270" s="12"/>
      <c r="ST270" s="12"/>
      <c r="SU270" s="12"/>
      <c r="SV270" s="12"/>
      <c r="SW270" s="12"/>
      <c r="SX270" s="12"/>
      <c r="SY270" s="12"/>
      <c r="SZ270" s="12"/>
      <c r="TA270" s="12"/>
      <c r="TB270" s="12"/>
      <c r="TC270" s="12"/>
      <c r="TD270" s="12"/>
      <c r="TE270" s="12"/>
      <c r="TF270" s="12"/>
      <c r="TG270" s="12"/>
      <c r="TH270" s="12"/>
      <c r="TI270" s="12"/>
      <c r="TJ270" s="12"/>
      <c r="TK270" s="12"/>
      <c r="TL270" s="12"/>
      <c r="TM270" s="12"/>
      <c r="TN270" s="12"/>
      <c r="TO270" s="12"/>
      <c r="TP270" s="12"/>
      <c r="TQ270" s="12"/>
      <c r="TR270" s="12"/>
      <c r="TS270" s="12"/>
      <c r="TT270" s="12"/>
      <c r="TU270" s="12"/>
      <c r="TV270" s="12"/>
      <c r="TW270" s="12"/>
      <c r="TX270" s="12"/>
      <c r="TY270" s="12"/>
      <c r="TZ270" s="12"/>
      <c r="UA270" s="12"/>
      <c r="UB270" s="12"/>
      <c r="UC270" s="12"/>
      <c r="UD270" s="12"/>
      <c r="UE270" s="12"/>
      <c r="UF270" s="12"/>
      <c r="UG270" s="12"/>
      <c r="UH270" s="12"/>
      <c r="UI270" s="12"/>
      <c r="UJ270" s="12"/>
      <c r="UK270" s="12"/>
      <c r="UL270" s="12"/>
      <c r="UM270" s="12"/>
      <c r="UN270" s="12"/>
      <c r="UO270" s="12"/>
      <c r="UP270" s="12"/>
      <c r="UQ270" s="12"/>
      <c r="UR270" s="12"/>
      <c r="US270" s="12"/>
      <c r="UT270" s="12"/>
      <c r="UU270" s="12"/>
      <c r="UV270" s="12"/>
      <c r="UW270" s="12"/>
      <c r="UX270" s="12"/>
      <c r="UY270" s="12"/>
      <c r="UZ270" s="12"/>
      <c r="VA270" s="12"/>
      <c r="VB270" s="12"/>
      <c r="VC270" s="12"/>
      <c r="VD270" s="12"/>
      <c r="VE270" s="12"/>
      <c r="VF270" s="12"/>
      <c r="VG270" s="12"/>
      <c r="VH270" s="12"/>
      <c r="VI270" s="12"/>
      <c r="VJ270" s="12"/>
      <c r="VK270" s="12"/>
      <c r="VL270" s="12"/>
      <c r="VM270" s="12"/>
      <c r="VN270" s="12"/>
      <c r="VO270" s="12"/>
      <c r="VP270" s="12"/>
      <c r="VQ270" s="12"/>
      <c r="VR270" s="12"/>
      <c r="VS270" s="12"/>
      <c r="VT270" s="12"/>
      <c r="VU270" s="12"/>
      <c r="VV270" s="12"/>
      <c r="VW270" s="12"/>
      <c r="VX270" s="12"/>
      <c r="VY270" s="12"/>
      <c r="VZ270" s="12"/>
      <c r="WA270" s="12"/>
      <c r="WB270" s="12"/>
      <c r="WC270" s="12"/>
      <c r="WD270" s="12"/>
      <c r="WE270" s="12"/>
      <c r="WF270" s="12"/>
      <c r="WG270" s="12"/>
      <c r="WH270" s="12"/>
      <c r="WI270" s="12"/>
      <c r="WJ270" s="12"/>
      <c r="WK270" s="12"/>
      <c r="WL270" s="12"/>
      <c r="WM270" s="12"/>
      <c r="WN270" s="12"/>
      <c r="WO270" s="12"/>
      <c r="WP270" s="12"/>
      <c r="WQ270" s="12"/>
      <c r="WR270" s="12"/>
      <c r="WS270" s="12"/>
      <c r="WT270" s="12"/>
      <c r="WU270" s="12"/>
      <c r="WV270" s="12"/>
      <c r="WW270" s="12"/>
      <c r="WX270" s="12"/>
      <c r="WY270" s="12"/>
      <c r="WZ270" s="12"/>
      <c r="XA270" s="12"/>
      <c r="XB270" s="12"/>
      <c r="XC270" s="12"/>
      <c r="XD270" s="12"/>
      <c r="XE270" s="12"/>
      <c r="XF270" s="12"/>
      <c r="XG270" s="12"/>
      <c r="XH270" s="12"/>
      <c r="XI270" s="12"/>
      <c r="XJ270" s="12"/>
      <c r="XK270" s="12"/>
      <c r="XL270" s="12"/>
      <c r="XM270" s="12"/>
      <c r="XN270" s="12"/>
      <c r="XO270" s="12"/>
      <c r="XP270" s="12"/>
      <c r="XQ270" s="12"/>
      <c r="XR270" s="12"/>
      <c r="XS270" s="12"/>
      <c r="XT270" s="12"/>
      <c r="XU270" s="12"/>
      <c r="XV270" s="12"/>
      <c r="XW270" s="12"/>
      <c r="XX270" s="12"/>
      <c r="XY270" s="12"/>
      <c r="XZ270" s="12"/>
      <c r="YA270" s="12"/>
      <c r="YB270" s="12"/>
      <c r="YC270" s="12"/>
      <c r="YD270" s="12"/>
      <c r="YE270" s="12"/>
      <c r="YF270" s="12"/>
      <c r="YG270" s="12"/>
      <c r="YH270" s="12"/>
      <c r="YI270" s="12"/>
      <c r="YJ270" s="12"/>
      <c r="YK270" s="12"/>
      <c r="YL270" s="12"/>
      <c r="YM270" s="12"/>
      <c r="YN270" s="12"/>
      <c r="YO270" s="12"/>
      <c r="YP270" s="12"/>
      <c r="YQ270" s="12"/>
      <c r="YR270" s="12"/>
      <c r="YS270" s="12"/>
      <c r="YT270" s="12"/>
      <c r="YU270" s="12"/>
      <c r="YV270" s="12"/>
      <c r="YW270" s="12"/>
      <c r="YX270" s="12"/>
      <c r="YY270" s="12"/>
      <c r="YZ270" s="12"/>
      <c r="ZA270" s="12"/>
      <c r="ZB270" s="12"/>
      <c r="ZC270" s="12"/>
      <c r="ZD270" s="12"/>
      <c r="ZE270" s="12"/>
      <c r="ZF270" s="12"/>
      <c r="ZG270" s="12"/>
      <c r="ZH270" s="12"/>
      <c r="ZI270" s="12"/>
      <c r="ZJ270" s="12"/>
      <c r="ZK270" s="12"/>
      <c r="ZL270" s="12"/>
      <c r="ZM270" s="12"/>
      <c r="ZN270" s="12"/>
      <c r="ZO270" s="12"/>
      <c r="ZP270" s="12"/>
      <c r="ZQ270" s="12"/>
      <c r="ZR270" s="12"/>
      <c r="ZS270" s="12"/>
      <c r="ZT270" s="12"/>
      <c r="ZU270" s="12"/>
      <c r="ZV270" s="12"/>
      <c r="ZW270" s="12"/>
      <c r="ZX270" s="12"/>
      <c r="ZY270" s="12"/>
      <c r="ZZ270" s="12"/>
      <c r="AAA270" s="12"/>
      <c r="AAB270" s="12"/>
      <c r="AAC270" s="12"/>
      <c r="AAD270" s="12"/>
      <c r="AAE270" s="12"/>
      <c r="AAF270" s="12"/>
      <c r="AAG270" s="12"/>
      <c r="AAH270" s="12"/>
      <c r="AAI270" s="12"/>
      <c r="AAJ270" s="12"/>
      <c r="AAK270" s="12"/>
      <c r="AAL270" s="12"/>
      <c r="AAM270" s="12"/>
      <c r="AAN270" s="12"/>
      <c r="AAO270" s="12"/>
      <c r="AAP270" s="12"/>
      <c r="AAQ270" s="12"/>
      <c r="AAR270" s="12"/>
      <c r="AAS270" s="12"/>
      <c r="AAT270" s="12"/>
      <c r="AAU270" s="12"/>
      <c r="AAV270" s="12"/>
      <c r="AAW270" s="12"/>
      <c r="AAX270" s="12"/>
      <c r="AAY270" s="12"/>
      <c r="AAZ270" s="12"/>
      <c r="ABA270" s="12"/>
      <c r="ABB270" s="12"/>
      <c r="ABC270" s="12"/>
      <c r="ABD270" s="12"/>
      <c r="ABE270" s="12"/>
      <c r="ABF270" s="12"/>
      <c r="ABG270" s="12"/>
      <c r="ABH270" s="12"/>
      <c r="ABI270" s="12"/>
      <c r="ABJ270" s="12"/>
      <c r="ABK270" s="12"/>
      <c r="ABL270" s="12"/>
      <c r="ABM270" s="12"/>
      <c r="ABN270" s="12"/>
      <c r="ABO270" s="12"/>
      <c r="ABP270" s="12"/>
      <c r="ABQ270" s="12"/>
      <c r="ABR270" s="12"/>
      <c r="ABS270" s="12"/>
      <c r="ABT270" s="12"/>
      <c r="ABU270" s="12"/>
      <c r="ABV270" s="12"/>
      <c r="ABW270" s="12"/>
      <c r="ABX270" s="12"/>
      <c r="ABY270" s="12"/>
      <c r="ABZ270" s="12"/>
      <c r="ACA270" s="12"/>
      <c r="ACB270" s="12"/>
      <c r="ACC270" s="12"/>
      <c r="ACD270" s="12"/>
      <c r="ACE270" s="12"/>
      <c r="ACF270" s="12"/>
      <c r="ACG270" s="12"/>
      <c r="ACH270" s="12"/>
      <c r="ACI270" s="12"/>
      <c r="ACJ270" s="12"/>
      <c r="ACK270" s="12"/>
      <c r="ACL270" s="12"/>
      <c r="ACM270" s="12"/>
      <c r="ACN270" s="12"/>
      <c r="ACO270" s="12"/>
      <c r="ACP270" s="12"/>
      <c r="ACQ270" s="12"/>
      <c r="ACR270" s="12"/>
      <c r="ACS270" s="12"/>
      <c r="ACT270" s="12"/>
      <c r="ACU270" s="12"/>
      <c r="ACV270" s="12"/>
      <c r="ACW270" s="12"/>
      <c r="ACX270" s="12"/>
      <c r="ACY270" s="12"/>
      <c r="ACZ270" s="12"/>
      <c r="ADA270" s="12"/>
      <c r="ADB270" s="12"/>
      <c r="ADC270" s="12"/>
      <c r="ADD270" s="12"/>
      <c r="ADE270" s="12"/>
      <c r="ADF270" s="12"/>
      <c r="ADG270" s="12"/>
      <c r="ADH270" s="12"/>
      <c r="ADI270" s="12"/>
      <c r="ADJ270" s="12"/>
      <c r="ADK270" s="12"/>
      <c r="ADL270" s="12"/>
      <c r="ADM270" s="12"/>
      <c r="ADN270" s="12"/>
      <c r="ADO270" s="12"/>
      <c r="ADP270" s="12"/>
      <c r="ADQ270" s="12"/>
      <c r="ADR270" s="12"/>
      <c r="ADS270" s="12"/>
      <c r="ADT270" s="12"/>
      <c r="ADU270" s="12"/>
      <c r="ADV270" s="12"/>
      <c r="ADW270" s="12"/>
      <c r="ADX270" s="12"/>
      <c r="ADY270" s="12"/>
      <c r="ADZ270" s="12"/>
      <c r="AEA270" s="12"/>
      <c r="AEB270" s="12"/>
      <c r="AEC270" s="12"/>
      <c r="AED270" s="12"/>
      <c r="AEE270" s="12"/>
      <c r="AEF270" s="12"/>
      <c r="AEG270" s="12"/>
      <c r="AEH270" s="12"/>
      <c r="AEI270" s="12"/>
      <c r="AEJ270" s="12"/>
      <c r="AEK270" s="12"/>
      <c r="AEL270" s="12"/>
      <c r="AEM270" s="12"/>
      <c r="AEN270" s="12"/>
      <c r="AEO270" s="12"/>
      <c r="AEP270" s="12"/>
      <c r="AEQ270" s="12"/>
      <c r="AER270" s="12"/>
      <c r="AES270" s="12"/>
      <c r="AET270" s="12"/>
      <c r="AEU270" s="12"/>
      <c r="AEV270" s="12"/>
      <c r="AEW270" s="12"/>
      <c r="AEX270" s="12"/>
      <c r="AEY270" s="12"/>
      <c r="AEZ270" s="12"/>
      <c r="AFA270" s="12"/>
      <c r="AFB270" s="12"/>
      <c r="AFC270" s="12"/>
      <c r="AFD270" s="12"/>
      <c r="AFE270" s="12"/>
      <c r="AFF270" s="12"/>
      <c r="AFG270" s="12"/>
      <c r="AFH270" s="12"/>
      <c r="AFI270" s="12"/>
      <c r="AFJ270" s="12"/>
      <c r="AFK270" s="12"/>
      <c r="AFL270" s="12"/>
      <c r="AFM270" s="12"/>
      <c r="AFN270" s="12"/>
      <c r="AFO270" s="12"/>
      <c r="AFP270" s="12"/>
      <c r="AFQ270" s="12"/>
      <c r="AFR270" s="12"/>
      <c r="AFS270" s="12"/>
      <c r="AFT270" s="12"/>
      <c r="AFU270" s="12"/>
      <c r="AFV270" s="12"/>
      <c r="AFW270" s="12"/>
      <c r="AFX270" s="12"/>
      <c r="AFY270" s="12"/>
      <c r="AFZ270" s="12"/>
      <c r="AGA270" s="12"/>
      <c r="AGB270" s="12"/>
      <c r="AGC270" s="12"/>
      <c r="AGD270" s="12"/>
      <c r="AGE270" s="12"/>
      <c r="AGF270" s="12"/>
      <c r="AGG270" s="12"/>
      <c r="AGH270" s="12"/>
      <c r="AGI270" s="12"/>
      <c r="AGJ270" s="12"/>
      <c r="AGK270" s="12"/>
      <c r="AGL270" s="12"/>
      <c r="AGM270" s="12"/>
      <c r="AGN270" s="12"/>
      <c r="AGO270" s="12"/>
      <c r="AGP270" s="12"/>
      <c r="AGQ270" s="12"/>
      <c r="AGR270" s="12"/>
      <c r="AGS270" s="12"/>
      <c r="AGT270" s="12"/>
      <c r="AGU270" s="12"/>
      <c r="AGV270" s="12"/>
      <c r="AGW270" s="12"/>
      <c r="AGX270" s="12"/>
      <c r="AGY270" s="12"/>
      <c r="AGZ270" s="12"/>
      <c r="AHA270" s="12"/>
      <c r="AHB270" s="12"/>
      <c r="AHC270" s="12"/>
      <c r="AHD270" s="12"/>
      <c r="AHE270" s="12"/>
      <c r="AHF270" s="12"/>
      <c r="AHG270" s="12"/>
      <c r="AHH270" s="12"/>
      <c r="AHI270" s="12"/>
      <c r="AHJ270" s="12"/>
      <c r="AHK270" s="12"/>
      <c r="AHL270" s="12"/>
      <c r="AHM270" s="12"/>
      <c r="AHN270" s="12"/>
      <c r="AHO270" s="12"/>
      <c r="AHP270" s="12"/>
      <c r="AHQ270" s="12"/>
      <c r="AHR270" s="12"/>
      <c r="AHS270" s="12"/>
      <c r="AHT270" s="12"/>
      <c r="AHU270" s="12"/>
      <c r="AHV270" s="12"/>
      <c r="AHW270" s="12"/>
      <c r="AHX270" s="12"/>
      <c r="AHY270" s="12"/>
      <c r="AHZ270" s="12"/>
      <c r="AIA270" s="12"/>
      <c r="AIB270" s="12"/>
      <c r="AIC270" s="12"/>
      <c r="AID270" s="12"/>
      <c r="AIE270" s="12"/>
      <c r="AIF270" s="12"/>
      <c r="AIG270" s="12"/>
      <c r="AIH270" s="12"/>
      <c r="AII270" s="12"/>
      <c r="AIJ270" s="12"/>
      <c r="AIK270" s="12"/>
      <c r="AIL270" s="12"/>
      <c r="AIM270" s="12"/>
      <c r="AIN270" s="12"/>
      <c r="AIO270" s="12"/>
      <c r="AIP270" s="12"/>
      <c r="AIQ270" s="12"/>
      <c r="AIR270" s="12"/>
      <c r="AIS270" s="12"/>
      <c r="AIT270" s="12"/>
      <c r="AIU270" s="12"/>
      <c r="AIV270" s="12"/>
      <c r="AIW270" s="12"/>
      <c r="AIX270" s="12"/>
      <c r="AIY270" s="12"/>
      <c r="AIZ270" s="12"/>
      <c r="AJA270" s="12"/>
      <c r="AJB270" s="12"/>
      <c r="AJC270" s="12"/>
      <c r="AJD270" s="12"/>
      <c r="AJE270" s="12"/>
      <c r="AJF270" s="12"/>
      <c r="AJG270" s="12"/>
      <c r="AJH270" s="12"/>
      <c r="AJI270" s="12"/>
      <c r="AJJ270" s="12"/>
      <c r="AJK270" s="12"/>
      <c r="AJL270" s="12"/>
      <c r="AJM270" s="12"/>
      <c r="AJN270" s="12"/>
      <c r="AJO270" s="12"/>
      <c r="AJP270" s="12"/>
      <c r="AJQ270" s="12"/>
      <c r="AJR270" s="12"/>
      <c r="AJS270" s="12"/>
      <c r="AJT270" s="12"/>
      <c r="AJU270" s="12"/>
      <c r="AJV270" s="12"/>
      <c r="AJW270" s="12"/>
      <c r="AJX270" s="12"/>
      <c r="AJY270" s="12"/>
      <c r="AJZ270" s="12"/>
      <c r="AKA270" s="12"/>
      <c r="AKB270" s="12"/>
      <c r="AKC270" s="12"/>
      <c r="AKD270" s="12"/>
      <c r="AKE270" s="12"/>
      <c r="AKF270" s="12"/>
      <c r="AKG270" s="12"/>
      <c r="AKH270" s="12"/>
      <c r="AKI270" s="12"/>
    </row>
    <row r="271" spans="1:971" ht="15" customHeight="1" outlineLevel="2" x14ac:dyDescent="0.3">
      <c r="A271" s="21">
        <v>9</v>
      </c>
      <c r="B271" s="48" t="s">
        <v>258</v>
      </c>
      <c r="C271" s="151">
        <f t="shared" si="85"/>
        <v>0</v>
      </c>
      <c r="D271" s="81">
        <f t="shared" si="81"/>
        <v>0</v>
      </c>
      <c r="E271" s="48"/>
      <c r="F271" s="135">
        <f t="shared" si="86"/>
        <v>0</v>
      </c>
      <c r="G271" s="115"/>
      <c r="H271" s="115"/>
      <c r="I271" s="71"/>
      <c r="J271" s="72"/>
      <c r="K271" s="71"/>
      <c r="L271" s="71"/>
      <c r="M271" s="71"/>
      <c r="N271" s="72">
        <f t="shared" si="87"/>
        <v>0</v>
      </c>
      <c r="O271" s="73"/>
      <c r="P271" s="74"/>
      <c r="Q271" s="71"/>
      <c r="R271" s="72">
        <f t="shared" si="88"/>
        <v>0</v>
      </c>
      <c r="S271" s="71"/>
      <c r="T271" s="74"/>
      <c r="U271" s="71">
        <v>2</v>
      </c>
      <c r="V271" s="72">
        <f t="shared" si="89"/>
        <v>46</v>
      </c>
      <c r="W271" s="73">
        <v>0</v>
      </c>
      <c r="X271" s="74">
        <v>0</v>
      </c>
      <c r="Y271" s="74"/>
      <c r="Z271" s="71">
        <v>1</v>
      </c>
      <c r="AA271" s="72">
        <v>36.6</v>
      </c>
      <c r="AB271" s="71">
        <v>0</v>
      </c>
      <c r="AC271" s="75">
        <v>0</v>
      </c>
      <c r="AD271" s="71"/>
      <c r="AE271" s="116"/>
      <c r="AF271" s="116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  <c r="BG271" s="12"/>
      <c r="BH271" s="12"/>
      <c r="BI271" s="12"/>
      <c r="BJ271" s="12"/>
      <c r="BK271" s="12"/>
      <c r="BL271" s="12"/>
      <c r="BM271" s="12"/>
      <c r="BN271" s="12"/>
      <c r="BO271" s="12"/>
      <c r="BP271" s="12"/>
      <c r="BQ271" s="12"/>
      <c r="BR271" s="12"/>
      <c r="BS271" s="12"/>
      <c r="BT271" s="12"/>
      <c r="BU271" s="12"/>
      <c r="BV271" s="12"/>
      <c r="BW271" s="12"/>
      <c r="BX271" s="12"/>
      <c r="BY271" s="12"/>
      <c r="BZ271" s="12"/>
      <c r="CA271" s="12"/>
      <c r="CB271" s="12"/>
      <c r="CC271" s="12"/>
      <c r="CD271" s="12"/>
      <c r="CE271" s="12"/>
      <c r="CF271" s="12"/>
      <c r="CG271" s="12"/>
      <c r="CH271" s="12"/>
      <c r="CI271" s="12"/>
      <c r="CJ271" s="12"/>
      <c r="CK271" s="12"/>
      <c r="CL271" s="12"/>
      <c r="CM271" s="12"/>
      <c r="CN271" s="12"/>
      <c r="CO271" s="12"/>
      <c r="CP271" s="12"/>
      <c r="CQ271" s="12"/>
      <c r="CR271" s="12"/>
      <c r="CS271" s="12"/>
      <c r="CT271" s="12"/>
      <c r="CU271" s="12"/>
      <c r="CV271" s="12"/>
      <c r="CW271" s="12"/>
      <c r="CX271" s="12"/>
      <c r="CY271" s="12"/>
      <c r="CZ271" s="12"/>
      <c r="DA271" s="12"/>
      <c r="DB271" s="12"/>
      <c r="DC271" s="12"/>
      <c r="DD271" s="12"/>
      <c r="DE271" s="12"/>
      <c r="DF271" s="12"/>
      <c r="DG271" s="12"/>
      <c r="DH271" s="12"/>
      <c r="DI271" s="12"/>
      <c r="DJ271" s="12"/>
      <c r="DK271" s="12"/>
      <c r="DL271" s="12"/>
      <c r="DM271" s="12"/>
      <c r="DN271" s="12"/>
      <c r="DO271" s="12"/>
      <c r="DP271" s="12"/>
      <c r="DQ271" s="12"/>
      <c r="DR271" s="12"/>
      <c r="DS271" s="12"/>
      <c r="DT271" s="12"/>
      <c r="DU271" s="12"/>
      <c r="DV271" s="12"/>
      <c r="DW271" s="12"/>
      <c r="DX271" s="12"/>
      <c r="DY271" s="12"/>
      <c r="DZ271" s="12"/>
      <c r="EA271" s="12"/>
      <c r="EB271" s="12"/>
      <c r="EC271" s="12"/>
      <c r="ED271" s="12"/>
      <c r="EE271" s="12"/>
      <c r="EF271" s="12"/>
      <c r="EG271" s="12"/>
      <c r="EH271" s="12"/>
      <c r="EI271" s="12"/>
      <c r="EJ271" s="12"/>
      <c r="EK271" s="12"/>
      <c r="EL271" s="12"/>
      <c r="EM271" s="12"/>
      <c r="EN271" s="12"/>
      <c r="EO271" s="12"/>
      <c r="EP271" s="12"/>
      <c r="EQ271" s="12"/>
      <c r="ER271" s="12"/>
      <c r="ES271" s="12"/>
      <c r="ET271" s="12"/>
      <c r="EU271" s="12"/>
      <c r="EV271" s="12"/>
      <c r="EW271" s="12"/>
      <c r="EX271" s="12"/>
      <c r="EY271" s="12"/>
      <c r="EZ271" s="12"/>
      <c r="FA271" s="12"/>
      <c r="FB271" s="12"/>
      <c r="FC271" s="12"/>
      <c r="FD271" s="12"/>
      <c r="FE271" s="12"/>
      <c r="FF271" s="12"/>
      <c r="FG271" s="12"/>
      <c r="FH271" s="12"/>
      <c r="FI271" s="12"/>
      <c r="FJ271" s="12"/>
      <c r="FK271" s="12"/>
      <c r="FL271" s="12"/>
      <c r="FM271" s="12"/>
      <c r="FN271" s="12"/>
      <c r="FO271" s="12"/>
      <c r="FP271" s="12"/>
      <c r="FQ271" s="12"/>
      <c r="FR271" s="12"/>
      <c r="FS271" s="12"/>
      <c r="FT271" s="12"/>
      <c r="FU271" s="12"/>
      <c r="FV271" s="12"/>
      <c r="FW271" s="12"/>
      <c r="FX271" s="12"/>
      <c r="FY271" s="12"/>
      <c r="FZ271" s="12"/>
      <c r="GA271" s="12"/>
      <c r="GB271" s="12"/>
      <c r="GC271" s="12"/>
      <c r="GD271" s="12"/>
      <c r="GE271" s="12"/>
      <c r="GF271" s="12"/>
      <c r="GG271" s="12"/>
      <c r="GH271" s="12"/>
      <c r="GI271" s="12"/>
      <c r="GJ271" s="12"/>
      <c r="GK271" s="12"/>
      <c r="GL271" s="12"/>
      <c r="GM271" s="12"/>
      <c r="GN271" s="12"/>
      <c r="GO271" s="12"/>
      <c r="GP271" s="12"/>
      <c r="GQ271" s="12"/>
      <c r="GR271" s="12"/>
      <c r="GS271" s="12"/>
      <c r="GT271" s="12"/>
      <c r="GU271" s="12"/>
      <c r="GV271" s="12"/>
      <c r="GW271" s="12"/>
      <c r="GX271" s="12"/>
      <c r="GY271" s="12"/>
      <c r="GZ271" s="12"/>
      <c r="HA271" s="12"/>
      <c r="HB271" s="12"/>
      <c r="HC271" s="12"/>
      <c r="HD271" s="12"/>
      <c r="HE271" s="12"/>
      <c r="HF271" s="12"/>
      <c r="HG271" s="12"/>
      <c r="HH271" s="12"/>
      <c r="HI271" s="12"/>
      <c r="HJ271" s="12"/>
      <c r="HK271" s="12"/>
      <c r="HL271" s="12"/>
      <c r="HM271" s="12"/>
      <c r="HN271" s="12"/>
      <c r="HO271" s="12"/>
      <c r="HP271" s="12"/>
      <c r="HQ271" s="12"/>
      <c r="HR271" s="12"/>
      <c r="HS271" s="12"/>
      <c r="HT271" s="12"/>
      <c r="HU271" s="12"/>
      <c r="HV271" s="12"/>
      <c r="HW271" s="12"/>
      <c r="HX271" s="12"/>
      <c r="HY271" s="12"/>
      <c r="HZ271" s="12"/>
      <c r="IA271" s="12"/>
      <c r="IB271" s="12"/>
      <c r="IC271" s="12"/>
      <c r="ID271" s="12"/>
      <c r="IE271" s="12"/>
      <c r="IF271" s="12"/>
      <c r="IG271" s="12"/>
      <c r="IH271" s="12"/>
      <c r="II271" s="12"/>
      <c r="IJ271" s="12"/>
      <c r="IK271" s="12"/>
      <c r="IL271" s="12"/>
      <c r="IM271" s="12"/>
      <c r="IN271" s="12"/>
      <c r="IO271" s="12"/>
      <c r="IP271" s="12"/>
      <c r="IQ271" s="12"/>
      <c r="IR271" s="12"/>
      <c r="IS271" s="12"/>
      <c r="IT271" s="12"/>
      <c r="IU271" s="12"/>
      <c r="IV271" s="12"/>
      <c r="IW271" s="12"/>
      <c r="IX271" s="12"/>
      <c r="IY271" s="12"/>
      <c r="IZ271" s="12"/>
      <c r="JA271" s="12"/>
      <c r="JB271" s="12"/>
      <c r="JC271" s="12"/>
      <c r="JD271" s="12"/>
      <c r="JE271" s="12"/>
      <c r="JF271" s="12"/>
      <c r="JG271" s="12"/>
      <c r="JH271" s="12"/>
      <c r="JI271" s="12"/>
      <c r="JJ271" s="12"/>
      <c r="JK271" s="12"/>
      <c r="JL271" s="12"/>
      <c r="JM271" s="12"/>
      <c r="JN271" s="12"/>
      <c r="JO271" s="12"/>
      <c r="JP271" s="12"/>
      <c r="JQ271" s="12"/>
      <c r="JR271" s="12"/>
      <c r="JS271" s="12"/>
      <c r="JT271" s="12"/>
      <c r="JU271" s="12"/>
      <c r="JV271" s="12"/>
      <c r="JW271" s="12"/>
      <c r="JX271" s="12"/>
      <c r="JY271" s="12"/>
      <c r="JZ271" s="12"/>
      <c r="KA271" s="12"/>
      <c r="KB271" s="12"/>
      <c r="KC271" s="12"/>
      <c r="KD271" s="12"/>
      <c r="KE271" s="12"/>
      <c r="KF271" s="12"/>
      <c r="KG271" s="12"/>
      <c r="KH271" s="12"/>
      <c r="KI271" s="12"/>
      <c r="KJ271" s="12"/>
      <c r="KK271" s="12"/>
      <c r="KL271" s="12"/>
      <c r="KM271" s="12"/>
      <c r="KN271" s="12"/>
      <c r="KO271" s="12"/>
      <c r="KP271" s="12"/>
      <c r="KQ271" s="12"/>
      <c r="KR271" s="12"/>
      <c r="KS271" s="12"/>
      <c r="KT271" s="12"/>
      <c r="KU271" s="12"/>
      <c r="KV271" s="12"/>
      <c r="KW271" s="12"/>
      <c r="KX271" s="12"/>
      <c r="KY271" s="12"/>
      <c r="KZ271" s="12"/>
      <c r="LA271" s="12"/>
      <c r="LB271" s="12"/>
      <c r="LC271" s="12"/>
      <c r="LD271" s="12"/>
      <c r="LE271" s="12"/>
      <c r="LF271" s="12"/>
      <c r="LG271" s="12"/>
      <c r="LH271" s="12"/>
      <c r="LI271" s="12"/>
      <c r="LJ271" s="12"/>
      <c r="LK271" s="12"/>
      <c r="LL271" s="12"/>
      <c r="LM271" s="12"/>
      <c r="LN271" s="12"/>
      <c r="LO271" s="12"/>
      <c r="LP271" s="12"/>
      <c r="LQ271" s="12"/>
      <c r="LR271" s="12"/>
      <c r="LS271" s="12"/>
      <c r="LT271" s="12"/>
      <c r="LU271" s="12"/>
      <c r="LV271" s="12"/>
      <c r="LW271" s="12"/>
      <c r="LX271" s="12"/>
      <c r="LY271" s="12"/>
      <c r="LZ271" s="12"/>
      <c r="MA271" s="12"/>
      <c r="MB271" s="12"/>
      <c r="MC271" s="12"/>
      <c r="MD271" s="12"/>
      <c r="ME271" s="12"/>
      <c r="MF271" s="12"/>
      <c r="MG271" s="12"/>
      <c r="MH271" s="12"/>
      <c r="MI271" s="12"/>
      <c r="MJ271" s="12"/>
      <c r="MK271" s="12"/>
      <c r="ML271" s="12"/>
      <c r="MM271" s="12"/>
      <c r="MN271" s="12"/>
      <c r="MO271" s="12"/>
      <c r="MP271" s="12"/>
      <c r="MQ271" s="12"/>
      <c r="MR271" s="12"/>
      <c r="MS271" s="12"/>
      <c r="MT271" s="12"/>
      <c r="MU271" s="12"/>
      <c r="MV271" s="12"/>
      <c r="MW271" s="12"/>
      <c r="MX271" s="12"/>
      <c r="MY271" s="12"/>
      <c r="MZ271" s="12"/>
      <c r="NA271" s="12"/>
      <c r="NB271" s="12"/>
      <c r="NC271" s="12"/>
      <c r="ND271" s="12"/>
      <c r="NE271" s="12"/>
      <c r="NF271" s="12"/>
      <c r="NG271" s="12"/>
      <c r="NH271" s="12"/>
      <c r="NI271" s="12"/>
      <c r="NJ271" s="12"/>
      <c r="NK271" s="12"/>
      <c r="NL271" s="12"/>
      <c r="NM271" s="12"/>
      <c r="NN271" s="12"/>
      <c r="NO271" s="12"/>
      <c r="NP271" s="12"/>
      <c r="NQ271" s="12"/>
      <c r="NR271" s="12"/>
      <c r="NS271" s="12"/>
      <c r="NT271" s="12"/>
      <c r="NU271" s="12"/>
      <c r="NV271" s="12"/>
      <c r="NW271" s="12"/>
      <c r="NX271" s="12"/>
      <c r="NY271" s="12"/>
      <c r="NZ271" s="12"/>
      <c r="OA271" s="12"/>
      <c r="OB271" s="12"/>
      <c r="OC271" s="12"/>
      <c r="OD271" s="12"/>
      <c r="OE271" s="12"/>
      <c r="OF271" s="12"/>
      <c r="OG271" s="12"/>
      <c r="OH271" s="12"/>
      <c r="OI271" s="12"/>
      <c r="OJ271" s="12"/>
      <c r="OK271" s="12"/>
      <c r="OL271" s="12"/>
      <c r="OM271" s="12"/>
      <c r="ON271" s="12"/>
      <c r="OO271" s="12"/>
      <c r="OP271" s="12"/>
      <c r="OQ271" s="12"/>
      <c r="OR271" s="12"/>
      <c r="OS271" s="12"/>
      <c r="OT271" s="12"/>
      <c r="OU271" s="12"/>
      <c r="OV271" s="12"/>
      <c r="OW271" s="12"/>
      <c r="OX271" s="12"/>
      <c r="OY271" s="12"/>
      <c r="OZ271" s="12"/>
      <c r="PA271" s="12"/>
      <c r="PB271" s="12"/>
      <c r="PC271" s="12"/>
      <c r="PD271" s="12"/>
      <c r="PE271" s="12"/>
      <c r="PF271" s="12"/>
      <c r="PG271" s="12"/>
      <c r="PH271" s="12"/>
      <c r="PI271" s="12"/>
      <c r="PJ271" s="12"/>
      <c r="PK271" s="12"/>
      <c r="PL271" s="12"/>
      <c r="PM271" s="12"/>
      <c r="PN271" s="12"/>
      <c r="PO271" s="12"/>
      <c r="PP271" s="12"/>
      <c r="PQ271" s="12"/>
      <c r="PR271" s="12"/>
      <c r="PS271" s="12"/>
      <c r="PT271" s="12"/>
      <c r="PU271" s="12"/>
      <c r="PV271" s="12"/>
      <c r="PW271" s="12"/>
      <c r="PX271" s="12"/>
      <c r="PY271" s="12"/>
      <c r="PZ271" s="12"/>
      <c r="QA271" s="12"/>
      <c r="QB271" s="12"/>
      <c r="QC271" s="12"/>
      <c r="QD271" s="12"/>
      <c r="QE271" s="12"/>
      <c r="QF271" s="12"/>
      <c r="QG271" s="12"/>
      <c r="QH271" s="12"/>
      <c r="QI271" s="12"/>
      <c r="QJ271" s="12"/>
      <c r="QK271" s="12"/>
      <c r="QL271" s="12"/>
      <c r="QM271" s="12"/>
      <c r="QN271" s="12"/>
      <c r="QO271" s="12"/>
      <c r="QP271" s="12"/>
      <c r="QQ271" s="12"/>
      <c r="QR271" s="12"/>
      <c r="QS271" s="12"/>
      <c r="QT271" s="12"/>
      <c r="QU271" s="12"/>
      <c r="QV271" s="12"/>
      <c r="QW271" s="12"/>
      <c r="QX271" s="12"/>
      <c r="QY271" s="12"/>
      <c r="QZ271" s="12"/>
      <c r="RA271" s="12"/>
      <c r="RB271" s="12"/>
      <c r="RC271" s="12"/>
      <c r="RD271" s="12"/>
      <c r="RE271" s="12"/>
      <c r="RF271" s="12"/>
      <c r="RG271" s="12"/>
      <c r="RH271" s="12"/>
      <c r="RI271" s="12"/>
      <c r="RJ271" s="12"/>
      <c r="RK271" s="12"/>
      <c r="RL271" s="12"/>
      <c r="RM271" s="12"/>
      <c r="RN271" s="12"/>
      <c r="RO271" s="12"/>
      <c r="RP271" s="12"/>
      <c r="RQ271" s="12"/>
      <c r="RR271" s="12"/>
      <c r="RS271" s="12"/>
      <c r="RT271" s="12"/>
      <c r="RU271" s="12"/>
      <c r="RV271" s="12"/>
      <c r="RW271" s="12"/>
      <c r="RX271" s="12"/>
      <c r="RY271" s="12"/>
      <c r="RZ271" s="12"/>
      <c r="SA271" s="12"/>
      <c r="SB271" s="12"/>
      <c r="SC271" s="12"/>
      <c r="SD271" s="12"/>
      <c r="SE271" s="12"/>
      <c r="SF271" s="12"/>
      <c r="SG271" s="12"/>
      <c r="SH271" s="12"/>
      <c r="SI271" s="12"/>
      <c r="SJ271" s="12"/>
      <c r="SK271" s="12"/>
      <c r="SL271" s="12"/>
      <c r="SM271" s="12"/>
      <c r="SN271" s="12"/>
      <c r="SO271" s="12"/>
      <c r="SP271" s="12"/>
      <c r="SQ271" s="12"/>
      <c r="SR271" s="12"/>
      <c r="SS271" s="12"/>
      <c r="ST271" s="12"/>
      <c r="SU271" s="12"/>
      <c r="SV271" s="12"/>
      <c r="SW271" s="12"/>
      <c r="SX271" s="12"/>
      <c r="SY271" s="12"/>
      <c r="SZ271" s="12"/>
      <c r="TA271" s="12"/>
      <c r="TB271" s="12"/>
      <c r="TC271" s="12"/>
      <c r="TD271" s="12"/>
      <c r="TE271" s="12"/>
      <c r="TF271" s="12"/>
      <c r="TG271" s="12"/>
      <c r="TH271" s="12"/>
      <c r="TI271" s="12"/>
      <c r="TJ271" s="12"/>
      <c r="TK271" s="12"/>
      <c r="TL271" s="12"/>
      <c r="TM271" s="12"/>
      <c r="TN271" s="12"/>
      <c r="TO271" s="12"/>
      <c r="TP271" s="12"/>
      <c r="TQ271" s="12"/>
      <c r="TR271" s="12"/>
      <c r="TS271" s="12"/>
      <c r="TT271" s="12"/>
      <c r="TU271" s="12"/>
      <c r="TV271" s="12"/>
      <c r="TW271" s="12"/>
      <c r="TX271" s="12"/>
      <c r="TY271" s="12"/>
      <c r="TZ271" s="12"/>
      <c r="UA271" s="12"/>
      <c r="UB271" s="12"/>
      <c r="UC271" s="12"/>
      <c r="UD271" s="12"/>
      <c r="UE271" s="12"/>
      <c r="UF271" s="12"/>
      <c r="UG271" s="12"/>
      <c r="UH271" s="12"/>
      <c r="UI271" s="12"/>
      <c r="UJ271" s="12"/>
      <c r="UK271" s="12"/>
      <c r="UL271" s="12"/>
      <c r="UM271" s="12"/>
      <c r="UN271" s="12"/>
      <c r="UO271" s="12"/>
      <c r="UP271" s="12"/>
      <c r="UQ271" s="12"/>
      <c r="UR271" s="12"/>
      <c r="US271" s="12"/>
      <c r="UT271" s="12"/>
      <c r="UU271" s="12"/>
      <c r="UV271" s="12"/>
      <c r="UW271" s="12"/>
      <c r="UX271" s="12"/>
      <c r="UY271" s="12"/>
      <c r="UZ271" s="12"/>
      <c r="VA271" s="12"/>
      <c r="VB271" s="12"/>
      <c r="VC271" s="12"/>
      <c r="VD271" s="12"/>
      <c r="VE271" s="12"/>
      <c r="VF271" s="12"/>
      <c r="VG271" s="12"/>
      <c r="VH271" s="12"/>
      <c r="VI271" s="12"/>
      <c r="VJ271" s="12"/>
      <c r="VK271" s="12"/>
      <c r="VL271" s="12"/>
      <c r="VM271" s="12"/>
      <c r="VN271" s="12"/>
      <c r="VO271" s="12"/>
      <c r="VP271" s="12"/>
      <c r="VQ271" s="12"/>
      <c r="VR271" s="12"/>
      <c r="VS271" s="12"/>
      <c r="VT271" s="12"/>
      <c r="VU271" s="12"/>
      <c r="VV271" s="12"/>
      <c r="VW271" s="12"/>
      <c r="VX271" s="12"/>
      <c r="VY271" s="12"/>
      <c r="VZ271" s="12"/>
      <c r="WA271" s="12"/>
      <c r="WB271" s="12"/>
      <c r="WC271" s="12"/>
      <c r="WD271" s="12"/>
      <c r="WE271" s="12"/>
      <c r="WF271" s="12"/>
      <c r="WG271" s="12"/>
      <c r="WH271" s="12"/>
      <c r="WI271" s="12"/>
      <c r="WJ271" s="12"/>
      <c r="WK271" s="12"/>
      <c r="WL271" s="12"/>
      <c r="WM271" s="12"/>
      <c r="WN271" s="12"/>
      <c r="WO271" s="12"/>
      <c r="WP271" s="12"/>
      <c r="WQ271" s="12"/>
      <c r="WR271" s="12"/>
      <c r="WS271" s="12"/>
      <c r="WT271" s="12"/>
      <c r="WU271" s="12"/>
      <c r="WV271" s="12"/>
      <c r="WW271" s="12"/>
      <c r="WX271" s="12"/>
      <c r="WY271" s="12"/>
      <c r="WZ271" s="12"/>
      <c r="XA271" s="12"/>
      <c r="XB271" s="12"/>
      <c r="XC271" s="12"/>
      <c r="XD271" s="12"/>
      <c r="XE271" s="12"/>
      <c r="XF271" s="12"/>
      <c r="XG271" s="12"/>
      <c r="XH271" s="12"/>
      <c r="XI271" s="12"/>
      <c r="XJ271" s="12"/>
      <c r="XK271" s="12"/>
      <c r="XL271" s="12"/>
      <c r="XM271" s="12"/>
      <c r="XN271" s="12"/>
      <c r="XO271" s="12"/>
      <c r="XP271" s="12"/>
      <c r="XQ271" s="12"/>
      <c r="XR271" s="12"/>
      <c r="XS271" s="12"/>
      <c r="XT271" s="12"/>
      <c r="XU271" s="12"/>
      <c r="XV271" s="12"/>
      <c r="XW271" s="12"/>
      <c r="XX271" s="12"/>
      <c r="XY271" s="12"/>
      <c r="XZ271" s="12"/>
      <c r="YA271" s="12"/>
      <c r="YB271" s="12"/>
      <c r="YC271" s="12"/>
      <c r="YD271" s="12"/>
      <c r="YE271" s="12"/>
      <c r="YF271" s="12"/>
      <c r="YG271" s="12"/>
      <c r="YH271" s="12"/>
      <c r="YI271" s="12"/>
      <c r="YJ271" s="12"/>
      <c r="YK271" s="12"/>
      <c r="YL271" s="12"/>
      <c r="YM271" s="12"/>
      <c r="YN271" s="12"/>
      <c r="YO271" s="12"/>
      <c r="YP271" s="12"/>
      <c r="YQ271" s="12"/>
      <c r="YR271" s="12"/>
      <c r="YS271" s="12"/>
      <c r="YT271" s="12"/>
      <c r="YU271" s="12"/>
      <c r="YV271" s="12"/>
      <c r="YW271" s="12"/>
      <c r="YX271" s="12"/>
      <c r="YY271" s="12"/>
      <c r="YZ271" s="12"/>
      <c r="ZA271" s="12"/>
      <c r="ZB271" s="12"/>
      <c r="ZC271" s="12"/>
      <c r="ZD271" s="12"/>
      <c r="ZE271" s="12"/>
      <c r="ZF271" s="12"/>
      <c r="ZG271" s="12"/>
      <c r="ZH271" s="12"/>
      <c r="ZI271" s="12"/>
      <c r="ZJ271" s="12"/>
      <c r="ZK271" s="12"/>
      <c r="ZL271" s="12"/>
      <c r="ZM271" s="12"/>
      <c r="ZN271" s="12"/>
      <c r="ZO271" s="12"/>
      <c r="ZP271" s="12"/>
      <c r="ZQ271" s="12"/>
      <c r="ZR271" s="12"/>
      <c r="ZS271" s="12"/>
      <c r="ZT271" s="12"/>
      <c r="ZU271" s="12"/>
      <c r="ZV271" s="12"/>
      <c r="ZW271" s="12"/>
      <c r="ZX271" s="12"/>
      <c r="ZY271" s="12"/>
      <c r="ZZ271" s="12"/>
      <c r="AAA271" s="12"/>
      <c r="AAB271" s="12"/>
      <c r="AAC271" s="12"/>
      <c r="AAD271" s="12"/>
      <c r="AAE271" s="12"/>
      <c r="AAF271" s="12"/>
      <c r="AAG271" s="12"/>
      <c r="AAH271" s="12"/>
      <c r="AAI271" s="12"/>
      <c r="AAJ271" s="12"/>
      <c r="AAK271" s="12"/>
      <c r="AAL271" s="12"/>
      <c r="AAM271" s="12"/>
      <c r="AAN271" s="12"/>
      <c r="AAO271" s="12"/>
      <c r="AAP271" s="12"/>
      <c r="AAQ271" s="12"/>
      <c r="AAR271" s="12"/>
      <c r="AAS271" s="12"/>
      <c r="AAT271" s="12"/>
      <c r="AAU271" s="12"/>
      <c r="AAV271" s="12"/>
      <c r="AAW271" s="12"/>
      <c r="AAX271" s="12"/>
      <c r="AAY271" s="12"/>
      <c r="AAZ271" s="12"/>
      <c r="ABA271" s="12"/>
      <c r="ABB271" s="12"/>
      <c r="ABC271" s="12"/>
      <c r="ABD271" s="12"/>
      <c r="ABE271" s="12"/>
      <c r="ABF271" s="12"/>
      <c r="ABG271" s="12"/>
      <c r="ABH271" s="12"/>
      <c r="ABI271" s="12"/>
      <c r="ABJ271" s="12"/>
      <c r="ABK271" s="12"/>
      <c r="ABL271" s="12"/>
      <c r="ABM271" s="12"/>
      <c r="ABN271" s="12"/>
      <c r="ABO271" s="12"/>
      <c r="ABP271" s="12"/>
      <c r="ABQ271" s="12"/>
      <c r="ABR271" s="12"/>
      <c r="ABS271" s="12"/>
      <c r="ABT271" s="12"/>
      <c r="ABU271" s="12"/>
      <c r="ABV271" s="12"/>
      <c r="ABW271" s="12"/>
      <c r="ABX271" s="12"/>
      <c r="ABY271" s="12"/>
      <c r="ABZ271" s="12"/>
      <c r="ACA271" s="12"/>
      <c r="ACB271" s="12"/>
      <c r="ACC271" s="12"/>
      <c r="ACD271" s="12"/>
      <c r="ACE271" s="12"/>
      <c r="ACF271" s="12"/>
      <c r="ACG271" s="12"/>
      <c r="ACH271" s="12"/>
      <c r="ACI271" s="12"/>
      <c r="ACJ271" s="12"/>
      <c r="ACK271" s="12"/>
      <c r="ACL271" s="12"/>
      <c r="ACM271" s="12"/>
      <c r="ACN271" s="12"/>
      <c r="ACO271" s="12"/>
      <c r="ACP271" s="12"/>
      <c r="ACQ271" s="12"/>
      <c r="ACR271" s="12"/>
      <c r="ACS271" s="12"/>
      <c r="ACT271" s="12"/>
      <c r="ACU271" s="12"/>
      <c r="ACV271" s="12"/>
      <c r="ACW271" s="12"/>
      <c r="ACX271" s="12"/>
      <c r="ACY271" s="12"/>
      <c r="ACZ271" s="12"/>
      <c r="ADA271" s="12"/>
      <c r="ADB271" s="12"/>
      <c r="ADC271" s="12"/>
      <c r="ADD271" s="12"/>
      <c r="ADE271" s="12"/>
      <c r="ADF271" s="12"/>
      <c r="ADG271" s="12"/>
      <c r="ADH271" s="12"/>
      <c r="ADI271" s="12"/>
      <c r="ADJ271" s="12"/>
      <c r="ADK271" s="12"/>
      <c r="ADL271" s="12"/>
      <c r="ADM271" s="12"/>
      <c r="ADN271" s="12"/>
      <c r="ADO271" s="12"/>
      <c r="ADP271" s="12"/>
      <c r="ADQ271" s="12"/>
      <c r="ADR271" s="12"/>
      <c r="ADS271" s="12"/>
      <c r="ADT271" s="12"/>
      <c r="ADU271" s="12"/>
      <c r="ADV271" s="12"/>
      <c r="ADW271" s="12"/>
      <c r="ADX271" s="12"/>
      <c r="ADY271" s="12"/>
      <c r="ADZ271" s="12"/>
      <c r="AEA271" s="12"/>
      <c r="AEB271" s="12"/>
      <c r="AEC271" s="12"/>
      <c r="AED271" s="12"/>
      <c r="AEE271" s="12"/>
      <c r="AEF271" s="12"/>
      <c r="AEG271" s="12"/>
      <c r="AEH271" s="12"/>
      <c r="AEI271" s="12"/>
      <c r="AEJ271" s="12"/>
      <c r="AEK271" s="12"/>
      <c r="AEL271" s="12"/>
      <c r="AEM271" s="12"/>
      <c r="AEN271" s="12"/>
      <c r="AEO271" s="12"/>
      <c r="AEP271" s="12"/>
      <c r="AEQ271" s="12"/>
      <c r="AER271" s="12"/>
      <c r="AES271" s="12"/>
      <c r="AET271" s="12"/>
      <c r="AEU271" s="12"/>
      <c r="AEV271" s="12"/>
      <c r="AEW271" s="12"/>
      <c r="AEX271" s="12"/>
      <c r="AEY271" s="12"/>
      <c r="AEZ271" s="12"/>
      <c r="AFA271" s="12"/>
      <c r="AFB271" s="12"/>
      <c r="AFC271" s="12"/>
      <c r="AFD271" s="12"/>
      <c r="AFE271" s="12"/>
      <c r="AFF271" s="12"/>
      <c r="AFG271" s="12"/>
      <c r="AFH271" s="12"/>
      <c r="AFI271" s="12"/>
      <c r="AFJ271" s="12"/>
      <c r="AFK271" s="12"/>
      <c r="AFL271" s="12"/>
      <c r="AFM271" s="12"/>
      <c r="AFN271" s="12"/>
      <c r="AFO271" s="12"/>
      <c r="AFP271" s="12"/>
      <c r="AFQ271" s="12"/>
      <c r="AFR271" s="12"/>
      <c r="AFS271" s="12"/>
      <c r="AFT271" s="12"/>
      <c r="AFU271" s="12"/>
      <c r="AFV271" s="12"/>
      <c r="AFW271" s="12"/>
      <c r="AFX271" s="12"/>
      <c r="AFY271" s="12"/>
      <c r="AFZ271" s="12"/>
      <c r="AGA271" s="12"/>
      <c r="AGB271" s="12"/>
      <c r="AGC271" s="12"/>
      <c r="AGD271" s="12"/>
      <c r="AGE271" s="12"/>
      <c r="AGF271" s="12"/>
      <c r="AGG271" s="12"/>
      <c r="AGH271" s="12"/>
      <c r="AGI271" s="12"/>
      <c r="AGJ271" s="12"/>
      <c r="AGK271" s="12"/>
      <c r="AGL271" s="12"/>
      <c r="AGM271" s="12"/>
      <c r="AGN271" s="12"/>
      <c r="AGO271" s="12"/>
      <c r="AGP271" s="12"/>
      <c r="AGQ271" s="12"/>
      <c r="AGR271" s="12"/>
      <c r="AGS271" s="12"/>
      <c r="AGT271" s="12"/>
      <c r="AGU271" s="12"/>
      <c r="AGV271" s="12"/>
      <c r="AGW271" s="12"/>
      <c r="AGX271" s="12"/>
      <c r="AGY271" s="12"/>
      <c r="AGZ271" s="12"/>
      <c r="AHA271" s="12"/>
      <c r="AHB271" s="12"/>
      <c r="AHC271" s="12"/>
      <c r="AHD271" s="12"/>
      <c r="AHE271" s="12"/>
      <c r="AHF271" s="12"/>
      <c r="AHG271" s="12"/>
      <c r="AHH271" s="12"/>
      <c r="AHI271" s="12"/>
      <c r="AHJ271" s="12"/>
      <c r="AHK271" s="12"/>
      <c r="AHL271" s="12"/>
      <c r="AHM271" s="12"/>
      <c r="AHN271" s="12"/>
      <c r="AHO271" s="12"/>
      <c r="AHP271" s="12"/>
      <c r="AHQ271" s="12"/>
      <c r="AHR271" s="12"/>
      <c r="AHS271" s="12"/>
      <c r="AHT271" s="12"/>
      <c r="AHU271" s="12"/>
      <c r="AHV271" s="12"/>
      <c r="AHW271" s="12"/>
      <c r="AHX271" s="12"/>
      <c r="AHY271" s="12"/>
      <c r="AHZ271" s="12"/>
      <c r="AIA271" s="12"/>
      <c r="AIB271" s="12"/>
      <c r="AIC271" s="12"/>
      <c r="AID271" s="12"/>
      <c r="AIE271" s="12"/>
      <c r="AIF271" s="12"/>
      <c r="AIG271" s="12"/>
      <c r="AIH271" s="12"/>
      <c r="AII271" s="12"/>
      <c r="AIJ271" s="12"/>
      <c r="AIK271" s="12"/>
      <c r="AIL271" s="12"/>
      <c r="AIM271" s="12"/>
      <c r="AIN271" s="12"/>
      <c r="AIO271" s="12"/>
      <c r="AIP271" s="12"/>
      <c r="AIQ271" s="12"/>
      <c r="AIR271" s="12"/>
      <c r="AIS271" s="12"/>
      <c r="AIT271" s="12"/>
      <c r="AIU271" s="12"/>
      <c r="AIV271" s="12"/>
      <c r="AIW271" s="12"/>
      <c r="AIX271" s="12"/>
      <c r="AIY271" s="12"/>
      <c r="AIZ271" s="12"/>
      <c r="AJA271" s="12"/>
      <c r="AJB271" s="12"/>
      <c r="AJC271" s="12"/>
      <c r="AJD271" s="12"/>
      <c r="AJE271" s="12"/>
      <c r="AJF271" s="12"/>
      <c r="AJG271" s="12"/>
      <c r="AJH271" s="12"/>
      <c r="AJI271" s="12"/>
      <c r="AJJ271" s="12"/>
      <c r="AJK271" s="12"/>
      <c r="AJL271" s="12"/>
      <c r="AJM271" s="12"/>
      <c r="AJN271" s="12"/>
      <c r="AJO271" s="12"/>
      <c r="AJP271" s="12"/>
      <c r="AJQ271" s="12"/>
      <c r="AJR271" s="12"/>
      <c r="AJS271" s="12"/>
      <c r="AJT271" s="12"/>
      <c r="AJU271" s="12"/>
      <c r="AJV271" s="12"/>
      <c r="AJW271" s="12"/>
      <c r="AJX271" s="12"/>
      <c r="AJY271" s="12"/>
      <c r="AJZ271" s="12"/>
      <c r="AKA271" s="12"/>
      <c r="AKB271" s="12"/>
      <c r="AKC271" s="12"/>
      <c r="AKD271" s="12"/>
      <c r="AKE271" s="12"/>
      <c r="AKF271" s="12"/>
      <c r="AKG271" s="12"/>
      <c r="AKH271" s="12"/>
      <c r="AKI271" s="12"/>
    </row>
    <row r="272" spans="1:971" ht="15" customHeight="1" outlineLevel="2" x14ac:dyDescent="0.3">
      <c r="A272" s="21">
        <v>10</v>
      </c>
      <c r="B272" s="48" t="s">
        <v>259</v>
      </c>
      <c r="C272" s="151">
        <f t="shared" si="85"/>
        <v>0</v>
      </c>
      <c r="D272" s="81">
        <f t="shared" si="81"/>
        <v>1</v>
      </c>
      <c r="E272" s="48"/>
      <c r="F272" s="135">
        <f t="shared" si="86"/>
        <v>0</v>
      </c>
      <c r="G272" s="115"/>
      <c r="H272" s="115"/>
      <c r="I272" s="71"/>
      <c r="J272" s="72"/>
      <c r="K272" s="71"/>
      <c r="L272" s="71"/>
      <c r="M272" s="71">
        <v>1</v>
      </c>
      <c r="N272" s="72">
        <f t="shared" si="87"/>
        <v>571.29999999999995</v>
      </c>
      <c r="O272" s="73">
        <v>0</v>
      </c>
      <c r="P272" s="74">
        <v>0</v>
      </c>
      <c r="Q272" s="71"/>
      <c r="R272" s="72">
        <f t="shared" si="88"/>
        <v>0</v>
      </c>
      <c r="S272" s="71"/>
      <c r="T272" s="74"/>
      <c r="U272" s="71">
        <v>7</v>
      </c>
      <c r="V272" s="72">
        <f t="shared" si="89"/>
        <v>161</v>
      </c>
      <c r="W272" s="73">
        <v>0</v>
      </c>
      <c r="X272" s="74">
        <v>0</v>
      </c>
      <c r="Y272" s="74"/>
      <c r="Z272" s="71">
        <v>2</v>
      </c>
      <c r="AA272" s="72">
        <v>73.3</v>
      </c>
      <c r="AB272" s="71">
        <v>0</v>
      </c>
      <c r="AC272" s="75">
        <v>0</v>
      </c>
      <c r="AD272" s="71"/>
      <c r="AE272" s="116"/>
      <c r="AF272" s="116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  <c r="BJ272" s="12"/>
      <c r="BK272" s="12"/>
      <c r="BL272" s="12"/>
      <c r="BM272" s="12"/>
      <c r="BN272" s="12"/>
      <c r="BO272" s="12"/>
      <c r="BP272" s="12"/>
      <c r="BQ272" s="12"/>
      <c r="BR272" s="12"/>
      <c r="BS272" s="12"/>
      <c r="BT272" s="12"/>
      <c r="BU272" s="12"/>
      <c r="BV272" s="12"/>
      <c r="BW272" s="12"/>
      <c r="BX272" s="12"/>
      <c r="BY272" s="12"/>
      <c r="BZ272" s="12"/>
      <c r="CA272" s="12"/>
      <c r="CB272" s="12"/>
      <c r="CC272" s="12"/>
      <c r="CD272" s="12"/>
      <c r="CE272" s="12"/>
      <c r="CF272" s="12"/>
      <c r="CG272" s="12"/>
      <c r="CH272" s="12"/>
      <c r="CI272" s="12"/>
      <c r="CJ272" s="12"/>
      <c r="CK272" s="12"/>
      <c r="CL272" s="12"/>
      <c r="CM272" s="12"/>
      <c r="CN272" s="12"/>
      <c r="CO272" s="12"/>
      <c r="CP272" s="12"/>
      <c r="CQ272" s="12"/>
      <c r="CR272" s="12"/>
      <c r="CS272" s="12"/>
      <c r="CT272" s="12"/>
      <c r="CU272" s="12"/>
      <c r="CV272" s="12"/>
      <c r="CW272" s="12"/>
      <c r="CX272" s="12"/>
      <c r="CY272" s="12"/>
      <c r="CZ272" s="12"/>
      <c r="DA272" s="12"/>
      <c r="DB272" s="12"/>
      <c r="DC272" s="12"/>
      <c r="DD272" s="12"/>
      <c r="DE272" s="12"/>
      <c r="DF272" s="12"/>
      <c r="DG272" s="12"/>
      <c r="DH272" s="12"/>
      <c r="DI272" s="12"/>
      <c r="DJ272" s="12"/>
      <c r="DK272" s="12"/>
      <c r="DL272" s="12"/>
      <c r="DM272" s="12"/>
      <c r="DN272" s="12"/>
      <c r="DO272" s="12"/>
      <c r="DP272" s="12"/>
      <c r="DQ272" s="12"/>
      <c r="DR272" s="12"/>
      <c r="DS272" s="12"/>
      <c r="DT272" s="12"/>
      <c r="DU272" s="12"/>
      <c r="DV272" s="12"/>
      <c r="DW272" s="12"/>
      <c r="DX272" s="12"/>
      <c r="DY272" s="12"/>
      <c r="DZ272" s="12"/>
      <c r="EA272" s="12"/>
      <c r="EB272" s="12"/>
      <c r="EC272" s="12"/>
      <c r="ED272" s="12"/>
      <c r="EE272" s="12"/>
      <c r="EF272" s="12"/>
      <c r="EG272" s="12"/>
      <c r="EH272" s="12"/>
      <c r="EI272" s="12"/>
      <c r="EJ272" s="12"/>
      <c r="EK272" s="12"/>
      <c r="EL272" s="12"/>
      <c r="EM272" s="12"/>
      <c r="EN272" s="12"/>
      <c r="EO272" s="12"/>
      <c r="EP272" s="12"/>
      <c r="EQ272" s="12"/>
      <c r="ER272" s="12"/>
      <c r="ES272" s="12"/>
      <c r="ET272" s="12"/>
      <c r="EU272" s="12"/>
      <c r="EV272" s="12"/>
      <c r="EW272" s="12"/>
      <c r="EX272" s="12"/>
      <c r="EY272" s="12"/>
      <c r="EZ272" s="12"/>
      <c r="FA272" s="12"/>
      <c r="FB272" s="12"/>
      <c r="FC272" s="12"/>
      <c r="FD272" s="12"/>
      <c r="FE272" s="12"/>
      <c r="FF272" s="12"/>
      <c r="FG272" s="12"/>
      <c r="FH272" s="12"/>
      <c r="FI272" s="12"/>
      <c r="FJ272" s="12"/>
      <c r="FK272" s="12"/>
      <c r="FL272" s="12"/>
      <c r="FM272" s="12"/>
      <c r="FN272" s="12"/>
      <c r="FO272" s="12"/>
      <c r="FP272" s="12"/>
      <c r="FQ272" s="12"/>
      <c r="FR272" s="12"/>
      <c r="FS272" s="12"/>
      <c r="FT272" s="12"/>
      <c r="FU272" s="12"/>
      <c r="FV272" s="12"/>
      <c r="FW272" s="12"/>
      <c r="FX272" s="12"/>
      <c r="FY272" s="12"/>
      <c r="FZ272" s="12"/>
      <c r="GA272" s="12"/>
      <c r="GB272" s="12"/>
      <c r="GC272" s="12"/>
      <c r="GD272" s="12"/>
      <c r="GE272" s="12"/>
      <c r="GF272" s="12"/>
      <c r="GG272" s="12"/>
      <c r="GH272" s="12"/>
      <c r="GI272" s="12"/>
      <c r="GJ272" s="12"/>
      <c r="GK272" s="12"/>
      <c r="GL272" s="12"/>
      <c r="GM272" s="12"/>
      <c r="GN272" s="12"/>
      <c r="GO272" s="12"/>
      <c r="GP272" s="12"/>
      <c r="GQ272" s="12"/>
      <c r="GR272" s="12"/>
      <c r="GS272" s="12"/>
      <c r="GT272" s="12"/>
      <c r="GU272" s="12"/>
      <c r="GV272" s="12"/>
      <c r="GW272" s="12"/>
      <c r="GX272" s="12"/>
      <c r="GY272" s="12"/>
      <c r="GZ272" s="12"/>
      <c r="HA272" s="12"/>
      <c r="HB272" s="12"/>
      <c r="HC272" s="12"/>
      <c r="HD272" s="12"/>
      <c r="HE272" s="12"/>
      <c r="HF272" s="12"/>
      <c r="HG272" s="12"/>
      <c r="HH272" s="12"/>
      <c r="HI272" s="12"/>
      <c r="HJ272" s="12"/>
      <c r="HK272" s="12"/>
      <c r="HL272" s="12"/>
      <c r="HM272" s="12"/>
      <c r="HN272" s="12"/>
      <c r="HO272" s="12"/>
      <c r="HP272" s="12"/>
      <c r="HQ272" s="12"/>
      <c r="HR272" s="12"/>
      <c r="HS272" s="12"/>
      <c r="HT272" s="12"/>
      <c r="HU272" s="12"/>
      <c r="HV272" s="12"/>
      <c r="HW272" s="12"/>
      <c r="HX272" s="12"/>
      <c r="HY272" s="12"/>
      <c r="HZ272" s="12"/>
      <c r="IA272" s="12"/>
      <c r="IB272" s="12"/>
      <c r="IC272" s="12"/>
      <c r="ID272" s="12"/>
      <c r="IE272" s="12"/>
      <c r="IF272" s="12"/>
      <c r="IG272" s="12"/>
      <c r="IH272" s="12"/>
      <c r="II272" s="12"/>
      <c r="IJ272" s="12"/>
      <c r="IK272" s="12"/>
      <c r="IL272" s="12"/>
      <c r="IM272" s="12"/>
      <c r="IN272" s="12"/>
      <c r="IO272" s="12"/>
      <c r="IP272" s="12"/>
      <c r="IQ272" s="12"/>
      <c r="IR272" s="12"/>
      <c r="IS272" s="12"/>
      <c r="IT272" s="12"/>
      <c r="IU272" s="12"/>
      <c r="IV272" s="12"/>
      <c r="IW272" s="12"/>
      <c r="IX272" s="12"/>
      <c r="IY272" s="12"/>
      <c r="IZ272" s="12"/>
      <c r="JA272" s="12"/>
      <c r="JB272" s="12"/>
      <c r="JC272" s="12"/>
      <c r="JD272" s="12"/>
      <c r="JE272" s="12"/>
      <c r="JF272" s="12"/>
      <c r="JG272" s="12"/>
      <c r="JH272" s="12"/>
      <c r="JI272" s="12"/>
      <c r="JJ272" s="12"/>
      <c r="JK272" s="12"/>
      <c r="JL272" s="12"/>
      <c r="JM272" s="12"/>
      <c r="JN272" s="12"/>
      <c r="JO272" s="12"/>
      <c r="JP272" s="12"/>
      <c r="JQ272" s="12"/>
      <c r="JR272" s="12"/>
      <c r="JS272" s="12"/>
      <c r="JT272" s="12"/>
      <c r="JU272" s="12"/>
      <c r="JV272" s="12"/>
      <c r="JW272" s="12"/>
      <c r="JX272" s="12"/>
      <c r="JY272" s="12"/>
      <c r="JZ272" s="12"/>
      <c r="KA272" s="12"/>
      <c r="KB272" s="12"/>
      <c r="KC272" s="12"/>
      <c r="KD272" s="12"/>
      <c r="KE272" s="12"/>
      <c r="KF272" s="12"/>
      <c r="KG272" s="12"/>
      <c r="KH272" s="12"/>
      <c r="KI272" s="12"/>
      <c r="KJ272" s="12"/>
      <c r="KK272" s="12"/>
      <c r="KL272" s="12"/>
      <c r="KM272" s="12"/>
      <c r="KN272" s="12"/>
      <c r="KO272" s="12"/>
      <c r="KP272" s="12"/>
      <c r="KQ272" s="12"/>
      <c r="KR272" s="12"/>
      <c r="KS272" s="12"/>
      <c r="KT272" s="12"/>
      <c r="KU272" s="12"/>
      <c r="KV272" s="12"/>
      <c r="KW272" s="12"/>
      <c r="KX272" s="12"/>
      <c r="KY272" s="12"/>
      <c r="KZ272" s="12"/>
      <c r="LA272" s="12"/>
      <c r="LB272" s="12"/>
      <c r="LC272" s="12"/>
      <c r="LD272" s="12"/>
      <c r="LE272" s="12"/>
      <c r="LF272" s="12"/>
      <c r="LG272" s="12"/>
      <c r="LH272" s="12"/>
      <c r="LI272" s="12"/>
      <c r="LJ272" s="12"/>
      <c r="LK272" s="12"/>
      <c r="LL272" s="12"/>
      <c r="LM272" s="12"/>
      <c r="LN272" s="12"/>
      <c r="LO272" s="12"/>
      <c r="LP272" s="12"/>
      <c r="LQ272" s="12"/>
      <c r="LR272" s="12"/>
      <c r="LS272" s="12"/>
      <c r="LT272" s="12"/>
      <c r="LU272" s="12"/>
      <c r="LV272" s="12"/>
      <c r="LW272" s="12"/>
      <c r="LX272" s="12"/>
      <c r="LY272" s="12"/>
      <c r="LZ272" s="12"/>
      <c r="MA272" s="12"/>
      <c r="MB272" s="12"/>
      <c r="MC272" s="12"/>
      <c r="MD272" s="12"/>
      <c r="ME272" s="12"/>
      <c r="MF272" s="12"/>
      <c r="MG272" s="12"/>
      <c r="MH272" s="12"/>
      <c r="MI272" s="12"/>
      <c r="MJ272" s="12"/>
      <c r="MK272" s="12"/>
      <c r="ML272" s="12"/>
      <c r="MM272" s="12"/>
      <c r="MN272" s="12"/>
      <c r="MO272" s="12"/>
      <c r="MP272" s="12"/>
      <c r="MQ272" s="12"/>
      <c r="MR272" s="12"/>
      <c r="MS272" s="12"/>
      <c r="MT272" s="12"/>
      <c r="MU272" s="12"/>
      <c r="MV272" s="12"/>
      <c r="MW272" s="12"/>
      <c r="MX272" s="12"/>
      <c r="MY272" s="12"/>
      <c r="MZ272" s="12"/>
      <c r="NA272" s="12"/>
      <c r="NB272" s="12"/>
      <c r="NC272" s="12"/>
      <c r="ND272" s="12"/>
      <c r="NE272" s="12"/>
      <c r="NF272" s="12"/>
      <c r="NG272" s="12"/>
      <c r="NH272" s="12"/>
      <c r="NI272" s="12"/>
      <c r="NJ272" s="12"/>
      <c r="NK272" s="12"/>
      <c r="NL272" s="12"/>
      <c r="NM272" s="12"/>
      <c r="NN272" s="12"/>
      <c r="NO272" s="12"/>
      <c r="NP272" s="12"/>
      <c r="NQ272" s="12"/>
      <c r="NR272" s="12"/>
      <c r="NS272" s="12"/>
      <c r="NT272" s="12"/>
      <c r="NU272" s="12"/>
      <c r="NV272" s="12"/>
      <c r="NW272" s="12"/>
      <c r="NX272" s="12"/>
      <c r="NY272" s="12"/>
      <c r="NZ272" s="12"/>
      <c r="OA272" s="12"/>
      <c r="OB272" s="12"/>
      <c r="OC272" s="12"/>
      <c r="OD272" s="12"/>
      <c r="OE272" s="12"/>
      <c r="OF272" s="12"/>
      <c r="OG272" s="12"/>
      <c r="OH272" s="12"/>
      <c r="OI272" s="12"/>
      <c r="OJ272" s="12"/>
      <c r="OK272" s="12"/>
      <c r="OL272" s="12"/>
      <c r="OM272" s="12"/>
      <c r="ON272" s="12"/>
      <c r="OO272" s="12"/>
      <c r="OP272" s="12"/>
      <c r="OQ272" s="12"/>
      <c r="OR272" s="12"/>
      <c r="OS272" s="12"/>
      <c r="OT272" s="12"/>
      <c r="OU272" s="12"/>
      <c r="OV272" s="12"/>
      <c r="OW272" s="12"/>
      <c r="OX272" s="12"/>
      <c r="OY272" s="12"/>
      <c r="OZ272" s="12"/>
      <c r="PA272" s="12"/>
      <c r="PB272" s="12"/>
      <c r="PC272" s="12"/>
      <c r="PD272" s="12"/>
      <c r="PE272" s="12"/>
      <c r="PF272" s="12"/>
      <c r="PG272" s="12"/>
      <c r="PH272" s="12"/>
      <c r="PI272" s="12"/>
      <c r="PJ272" s="12"/>
      <c r="PK272" s="12"/>
      <c r="PL272" s="12"/>
      <c r="PM272" s="12"/>
      <c r="PN272" s="12"/>
      <c r="PO272" s="12"/>
      <c r="PP272" s="12"/>
      <c r="PQ272" s="12"/>
      <c r="PR272" s="12"/>
      <c r="PS272" s="12"/>
      <c r="PT272" s="12"/>
      <c r="PU272" s="12"/>
      <c r="PV272" s="12"/>
      <c r="PW272" s="12"/>
      <c r="PX272" s="12"/>
      <c r="PY272" s="12"/>
      <c r="PZ272" s="12"/>
      <c r="QA272" s="12"/>
      <c r="QB272" s="12"/>
      <c r="QC272" s="12"/>
      <c r="QD272" s="12"/>
      <c r="QE272" s="12"/>
      <c r="QF272" s="12"/>
      <c r="QG272" s="12"/>
      <c r="QH272" s="12"/>
      <c r="QI272" s="12"/>
      <c r="QJ272" s="12"/>
      <c r="QK272" s="12"/>
      <c r="QL272" s="12"/>
      <c r="QM272" s="12"/>
      <c r="QN272" s="12"/>
      <c r="QO272" s="12"/>
      <c r="QP272" s="12"/>
      <c r="QQ272" s="12"/>
      <c r="QR272" s="12"/>
      <c r="QS272" s="12"/>
      <c r="QT272" s="12"/>
      <c r="QU272" s="12"/>
      <c r="QV272" s="12"/>
      <c r="QW272" s="12"/>
      <c r="QX272" s="12"/>
      <c r="QY272" s="12"/>
      <c r="QZ272" s="12"/>
      <c r="RA272" s="12"/>
      <c r="RB272" s="12"/>
      <c r="RC272" s="12"/>
      <c r="RD272" s="12"/>
      <c r="RE272" s="12"/>
      <c r="RF272" s="12"/>
      <c r="RG272" s="12"/>
      <c r="RH272" s="12"/>
      <c r="RI272" s="12"/>
      <c r="RJ272" s="12"/>
      <c r="RK272" s="12"/>
      <c r="RL272" s="12"/>
      <c r="RM272" s="12"/>
      <c r="RN272" s="12"/>
      <c r="RO272" s="12"/>
      <c r="RP272" s="12"/>
      <c r="RQ272" s="12"/>
      <c r="RR272" s="12"/>
      <c r="RS272" s="12"/>
      <c r="RT272" s="12"/>
      <c r="RU272" s="12"/>
      <c r="RV272" s="12"/>
      <c r="RW272" s="12"/>
      <c r="RX272" s="12"/>
      <c r="RY272" s="12"/>
      <c r="RZ272" s="12"/>
      <c r="SA272" s="12"/>
      <c r="SB272" s="12"/>
      <c r="SC272" s="12"/>
      <c r="SD272" s="12"/>
      <c r="SE272" s="12"/>
      <c r="SF272" s="12"/>
      <c r="SG272" s="12"/>
      <c r="SH272" s="12"/>
      <c r="SI272" s="12"/>
      <c r="SJ272" s="12"/>
      <c r="SK272" s="12"/>
      <c r="SL272" s="12"/>
      <c r="SM272" s="12"/>
      <c r="SN272" s="12"/>
      <c r="SO272" s="12"/>
      <c r="SP272" s="12"/>
      <c r="SQ272" s="12"/>
      <c r="SR272" s="12"/>
      <c r="SS272" s="12"/>
      <c r="ST272" s="12"/>
      <c r="SU272" s="12"/>
      <c r="SV272" s="12"/>
      <c r="SW272" s="12"/>
      <c r="SX272" s="12"/>
      <c r="SY272" s="12"/>
      <c r="SZ272" s="12"/>
      <c r="TA272" s="12"/>
      <c r="TB272" s="12"/>
      <c r="TC272" s="12"/>
      <c r="TD272" s="12"/>
      <c r="TE272" s="12"/>
      <c r="TF272" s="12"/>
      <c r="TG272" s="12"/>
      <c r="TH272" s="12"/>
      <c r="TI272" s="12"/>
      <c r="TJ272" s="12"/>
      <c r="TK272" s="12"/>
      <c r="TL272" s="12"/>
      <c r="TM272" s="12"/>
      <c r="TN272" s="12"/>
      <c r="TO272" s="12"/>
      <c r="TP272" s="12"/>
      <c r="TQ272" s="12"/>
      <c r="TR272" s="12"/>
      <c r="TS272" s="12"/>
      <c r="TT272" s="12"/>
      <c r="TU272" s="12"/>
      <c r="TV272" s="12"/>
      <c r="TW272" s="12"/>
      <c r="TX272" s="12"/>
      <c r="TY272" s="12"/>
      <c r="TZ272" s="12"/>
      <c r="UA272" s="12"/>
      <c r="UB272" s="12"/>
      <c r="UC272" s="12"/>
      <c r="UD272" s="12"/>
      <c r="UE272" s="12"/>
      <c r="UF272" s="12"/>
      <c r="UG272" s="12"/>
      <c r="UH272" s="12"/>
      <c r="UI272" s="12"/>
      <c r="UJ272" s="12"/>
      <c r="UK272" s="12"/>
      <c r="UL272" s="12"/>
      <c r="UM272" s="12"/>
      <c r="UN272" s="12"/>
      <c r="UO272" s="12"/>
      <c r="UP272" s="12"/>
      <c r="UQ272" s="12"/>
      <c r="UR272" s="12"/>
      <c r="US272" s="12"/>
      <c r="UT272" s="12"/>
      <c r="UU272" s="12"/>
      <c r="UV272" s="12"/>
      <c r="UW272" s="12"/>
      <c r="UX272" s="12"/>
      <c r="UY272" s="12"/>
      <c r="UZ272" s="12"/>
      <c r="VA272" s="12"/>
      <c r="VB272" s="12"/>
      <c r="VC272" s="12"/>
      <c r="VD272" s="12"/>
      <c r="VE272" s="12"/>
      <c r="VF272" s="12"/>
      <c r="VG272" s="12"/>
      <c r="VH272" s="12"/>
      <c r="VI272" s="12"/>
      <c r="VJ272" s="12"/>
      <c r="VK272" s="12"/>
      <c r="VL272" s="12"/>
      <c r="VM272" s="12"/>
      <c r="VN272" s="12"/>
      <c r="VO272" s="12"/>
      <c r="VP272" s="12"/>
      <c r="VQ272" s="12"/>
      <c r="VR272" s="12"/>
      <c r="VS272" s="12"/>
      <c r="VT272" s="12"/>
      <c r="VU272" s="12"/>
      <c r="VV272" s="12"/>
      <c r="VW272" s="12"/>
      <c r="VX272" s="12"/>
      <c r="VY272" s="12"/>
      <c r="VZ272" s="12"/>
      <c r="WA272" s="12"/>
      <c r="WB272" s="12"/>
      <c r="WC272" s="12"/>
      <c r="WD272" s="12"/>
      <c r="WE272" s="12"/>
      <c r="WF272" s="12"/>
      <c r="WG272" s="12"/>
      <c r="WH272" s="12"/>
      <c r="WI272" s="12"/>
      <c r="WJ272" s="12"/>
      <c r="WK272" s="12"/>
      <c r="WL272" s="12"/>
      <c r="WM272" s="12"/>
      <c r="WN272" s="12"/>
      <c r="WO272" s="12"/>
      <c r="WP272" s="12"/>
      <c r="WQ272" s="12"/>
      <c r="WR272" s="12"/>
      <c r="WS272" s="12"/>
      <c r="WT272" s="12"/>
      <c r="WU272" s="12"/>
      <c r="WV272" s="12"/>
      <c r="WW272" s="12"/>
      <c r="WX272" s="12"/>
      <c r="WY272" s="12"/>
      <c r="WZ272" s="12"/>
      <c r="XA272" s="12"/>
      <c r="XB272" s="12"/>
      <c r="XC272" s="12"/>
      <c r="XD272" s="12"/>
      <c r="XE272" s="12"/>
      <c r="XF272" s="12"/>
      <c r="XG272" s="12"/>
      <c r="XH272" s="12"/>
      <c r="XI272" s="12"/>
      <c r="XJ272" s="12"/>
      <c r="XK272" s="12"/>
      <c r="XL272" s="12"/>
      <c r="XM272" s="12"/>
      <c r="XN272" s="12"/>
      <c r="XO272" s="12"/>
      <c r="XP272" s="12"/>
      <c r="XQ272" s="12"/>
      <c r="XR272" s="12"/>
      <c r="XS272" s="12"/>
      <c r="XT272" s="12"/>
      <c r="XU272" s="12"/>
      <c r="XV272" s="12"/>
      <c r="XW272" s="12"/>
      <c r="XX272" s="12"/>
      <c r="XY272" s="12"/>
      <c r="XZ272" s="12"/>
      <c r="YA272" s="12"/>
      <c r="YB272" s="12"/>
      <c r="YC272" s="12"/>
      <c r="YD272" s="12"/>
      <c r="YE272" s="12"/>
      <c r="YF272" s="12"/>
      <c r="YG272" s="12"/>
      <c r="YH272" s="12"/>
      <c r="YI272" s="12"/>
      <c r="YJ272" s="12"/>
      <c r="YK272" s="12"/>
      <c r="YL272" s="12"/>
      <c r="YM272" s="12"/>
      <c r="YN272" s="12"/>
      <c r="YO272" s="12"/>
      <c r="YP272" s="12"/>
      <c r="YQ272" s="12"/>
      <c r="YR272" s="12"/>
      <c r="YS272" s="12"/>
      <c r="YT272" s="12"/>
      <c r="YU272" s="12"/>
      <c r="YV272" s="12"/>
      <c r="YW272" s="12"/>
      <c r="YX272" s="12"/>
      <c r="YY272" s="12"/>
      <c r="YZ272" s="12"/>
      <c r="ZA272" s="12"/>
      <c r="ZB272" s="12"/>
      <c r="ZC272" s="12"/>
      <c r="ZD272" s="12"/>
      <c r="ZE272" s="12"/>
      <c r="ZF272" s="12"/>
      <c r="ZG272" s="12"/>
      <c r="ZH272" s="12"/>
      <c r="ZI272" s="12"/>
      <c r="ZJ272" s="12"/>
      <c r="ZK272" s="12"/>
      <c r="ZL272" s="12"/>
      <c r="ZM272" s="12"/>
      <c r="ZN272" s="12"/>
      <c r="ZO272" s="12"/>
      <c r="ZP272" s="12"/>
      <c r="ZQ272" s="12"/>
      <c r="ZR272" s="12"/>
      <c r="ZS272" s="12"/>
      <c r="ZT272" s="12"/>
      <c r="ZU272" s="12"/>
      <c r="ZV272" s="12"/>
      <c r="ZW272" s="12"/>
      <c r="ZX272" s="12"/>
      <c r="ZY272" s="12"/>
      <c r="ZZ272" s="12"/>
      <c r="AAA272" s="12"/>
      <c r="AAB272" s="12"/>
      <c r="AAC272" s="12"/>
      <c r="AAD272" s="12"/>
      <c r="AAE272" s="12"/>
      <c r="AAF272" s="12"/>
      <c r="AAG272" s="12"/>
      <c r="AAH272" s="12"/>
      <c r="AAI272" s="12"/>
      <c r="AAJ272" s="12"/>
      <c r="AAK272" s="12"/>
      <c r="AAL272" s="12"/>
      <c r="AAM272" s="12"/>
      <c r="AAN272" s="12"/>
      <c r="AAO272" s="12"/>
      <c r="AAP272" s="12"/>
      <c r="AAQ272" s="12"/>
      <c r="AAR272" s="12"/>
      <c r="AAS272" s="12"/>
      <c r="AAT272" s="12"/>
      <c r="AAU272" s="12"/>
      <c r="AAV272" s="12"/>
      <c r="AAW272" s="12"/>
      <c r="AAX272" s="12"/>
      <c r="AAY272" s="12"/>
      <c r="AAZ272" s="12"/>
      <c r="ABA272" s="12"/>
      <c r="ABB272" s="12"/>
      <c r="ABC272" s="12"/>
      <c r="ABD272" s="12"/>
      <c r="ABE272" s="12"/>
      <c r="ABF272" s="12"/>
      <c r="ABG272" s="12"/>
      <c r="ABH272" s="12"/>
      <c r="ABI272" s="12"/>
      <c r="ABJ272" s="12"/>
      <c r="ABK272" s="12"/>
      <c r="ABL272" s="12"/>
      <c r="ABM272" s="12"/>
      <c r="ABN272" s="12"/>
      <c r="ABO272" s="12"/>
      <c r="ABP272" s="12"/>
      <c r="ABQ272" s="12"/>
      <c r="ABR272" s="12"/>
      <c r="ABS272" s="12"/>
      <c r="ABT272" s="12"/>
      <c r="ABU272" s="12"/>
      <c r="ABV272" s="12"/>
      <c r="ABW272" s="12"/>
      <c r="ABX272" s="12"/>
      <c r="ABY272" s="12"/>
      <c r="ABZ272" s="12"/>
      <c r="ACA272" s="12"/>
      <c r="ACB272" s="12"/>
      <c r="ACC272" s="12"/>
      <c r="ACD272" s="12"/>
      <c r="ACE272" s="12"/>
      <c r="ACF272" s="12"/>
      <c r="ACG272" s="12"/>
      <c r="ACH272" s="12"/>
      <c r="ACI272" s="12"/>
      <c r="ACJ272" s="12"/>
      <c r="ACK272" s="12"/>
      <c r="ACL272" s="12"/>
      <c r="ACM272" s="12"/>
      <c r="ACN272" s="12"/>
      <c r="ACO272" s="12"/>
      <c r="ACP272" s="12"/>
      <c r="ACQ272" s="12"/>
      <c r="ACR272" s="12"/>
      <c r="ACS272" s="12"/>
      <c r="ACT272" s="12"/>
      <c r="ACU272" s="12"/>
      <c r="ACV272" s="12"/>
      <c r="ACW272" s="12"/>
      <c r="ACX272" s="12"/>
      <c r="ACY272" s="12"/>
      <c r="ACZ272" s="12"/>
      <c r="ADA272" s="12"/>
      <c r="ADB272" s="12"/>
      <c r="ADC272" s="12"/>
      <c r="ADD272" s="12"/>
      <c r="ADE272" s="12"/>
      <c r="ADF272" s="12"/>
      <c r="ADG272" s="12"/>
      <c r="ADH272" s="12"/>
      <c r="ADI272" s="12"/>
      <c r="ADJ272" s="12"/>
      <c r="ADK272" s="12"/>
      <c r="ADL272" s="12"/>
      <c r="ADM272" s="12"/>
      <c r="ADN272" s="12"/>
      <c r="ADO272" s="12"/>
      <c r="ADP272" s="12"/>
      <c r="ADQ272" s="12"/>
      <c r="ADR272" s="12"/>
      <c r="ADS272" s="12"/>
      <c r="ADT272" s="12"/>
      <c r="ADU272" s="12"/>
      <c r="ADV272" s="12"/>
      <c r="ADW272" s="12"/>
      <c r="ADX272" s="12"/>
      <c r="ADY272" s="12"/>
      <c r="ADZ272" s="12"/>
      <c r="AEA272" s="12"/>
      <c r="AEB272" s="12"/>
      <c r="AEC272" s="12"/>
      <c r="AED272" s="12"/>
      <c r="AEE272" s="12"/>
      <c r="AEF272" s="12"/>
      <c r="AEG272" s="12"/>
      <c r="AEH272" s="12"/>
      <c r="AEI272" s="12"/>
      <c r="AEJ272" s="12"/>
      <c r="AEK272" s="12"/>
      <c r="AEL272" s="12"/>
      <c r="AEM272" s="12"/>
      <c r="AEN272" s="12"/>
      <c r="AEO272" s="12"/>
      <c r="AEP272" s="12"/>
      <c r="AEQ272" s="12"/>
      <c r="AER272" s="12"/>
      <c r="AES272" s="12"/>
      <c r="AET272" s="12"/>
      <c r="AEU272" s="12"/>
      <c r="AEV272" s="12"/>
      <c r="AEW272" s="12"/>
      <c r="AEX272" s="12"/>
      <c r="AEY272" s="12"/>
      <c r="AEZ272" s="12"/>
      <c r="AFA272" s="12"/>
      <c r="AFB272" s="12"/>
      <c r="AFC272" s="12"/>
      <c r="AFD272" s="12"/>
      <c r="AFE272" s="12"/>
      <c r="AFF272" s="12"/>
      <c r="AFG272" s="12"/>
      <c r="AFH272" s="12"/>
      <c r="AFI272" s="12"/>
      <c r="AFJ272" s="12"/>
      <c r="AFK272" s="12"/>
      <c r="AFL272" s="12"/>
      <c r="AFM272" s="12"/>
      <c r="AFN272" s="12"/>
      <c r="AFO272" s="12"/>
      <c r="AFP272" s="12"/>
      <c r="AFQ272" s="12"/>
      <c r="AFR272" s="12"/>
      <c r="AFS272" s="12"/>
      <c r="AFT272" s="12"/>
      <c r="AFU272" s="12"/>
      <c r="AFV272" s="12"/>
      <c r="AFW272" s="12"/>
      <c r="AFX272" s="12"/>
      <c r="AFY272" s="12"/>
      <c r="AFZ272" s="12"/>
      <c r="AGA272" s="12"/>
      <c r="AGB272" s="12"/>
      <c r="AGC272" s="12"/>
      <c r="AGD272" s="12"/>
      <c r="AGE272" s="12"/>
      <c r="AGF272" s="12"/>
      <c r="AGG272" s="12"/>
      <c r="AGH272" s="12"/>
      <c r="AGI272" s="12"/>
      <c r="AGJ272" s="12"/>
      <c r="AGK272" s="12"/>
      <c r="AGL272" s="12"/>
      <c r="AGM272" s="12"/>
      <c r="AGN272" s="12"/>
      <c r="AGO272" s="12"/>
      <c r="AGP272" s="12"/>
      <c r="AGQ272" s="12"/>
      <c r="AGR272" s="12"/>
      <c r="AGS272" s="12"/>
      <c r="AGT272" s="12"/>
      <c r="AGU272" s="12"/>
      <c r="AGV272" s="12"/>
      <c r="AGW272" s="12"/>
      <c r="AGX272" s="12"/>
      <c r="AGY272" s="12"/>
      <c r="AGZ272" s="12"/>
      <c r="AHA272" s="12"/>
      <c r="AHB272" s="12"/>
      <c r="AHC272" s="12"/>
      <c r="AHD272" s="12"/>
      <c r="AHE272" s="12"/>
      <c r="AHF272" s="12"/>
      <c r="AHG272" s="12"/>
      <c r="AHH272" s="12"/>
      <c r="AHI272" s="12"/>
      <c r="AHJ272" s="12"/>
      <c r="AHK272" s="12"/>
      <c r="AHL272" s="12"/>
      <c r="AHM272" s="12"/>
      <c r="AHN272" s="12"/>
      <c r="AHO272" s="12"/>
      <c r="AHP272" s="12"/>
      <c r="AHQ272" s="12"/>
      <c r="AHR272" s="12"/>
      <c r="AHS272" s="12"/>
      <c r="AHT272" s="12"/>
      <c r="AHU272" s="12"/>
      <c r="AHV272" s="12"/>
      <c r="AHW272" s="12"/>
      <c r="AHX272" s="12"/>
      <c r="AHY272" s="12"/>
      <c r="AHZ272" s="12"/>
      <c r="AIA272" s="12"/>
      <c r="AIB272" s="12"/>
      <c r="AIC272" s="12"/>
      <c r="AID272" s="12"/>
      <c r="AIE272" s="12"/>
      <c r="AIF272" s="12"/>
      <c r="AIG272" s="12"/>
      <c r="AIH272" s="12"/>
      <c r="AII272" s="12"/>
      <c r="AIJ272" s="12"/>
      <c r="AIK272" s="12"/>
      <c r="AIL272" s="12"/>
      <c r="AIM272" s="12"/>
      <c r="AIN272" s="12"/>
      <c r="AIO272" s="12"/>
      <c r="AIP272" s="12"/>
      <c r="AIQ272" s="12"/>
      <c r="AIR272" s="12"/>
      <c r="AIS272" s="12"/>
      <c r="AIT272" s="12"/>
      <c r="AIU272" s="12"/>
      <c r="AIV272" s="12"/>
      <c r="AIW272" s="12"/>
      <c r="AIX272" s="12"/>
      <c r="AIY272" s="12"/>
      <c r="AIZ272" s="12"/>
      <c r="AJA272" s="12"/>
      <c r="AJB272" s="12"/>
      <c r="AJC272" s="12"/>
      <c r="AJD272" s="12"/>
      <c r="AJE272" s="12"/>
      <c r="AJF272" s="12"/>
      <c r="AJG272" s="12"/>
      <c r="AJH272" s="12"/>
      <c r="AJI272" s="12"/>
      <c r="AJJ272" s="12"/>
      <c r="AJK272" s="12"/>
      <c r="AJL272" s="12"/>
      <c r="AJM272" s="12"/>
      <c r="AJN272" s="12"/>
      <c r="AJO272" s="12"/>
      <c r="AJP272" s="12"/>
      <c r="AJQ272" s="12"/>
      <c r="AJR272" s="12"/>
      <c r="AJS272" s="12"/>
      <c r="AJT272" s="12"/>
      <c r="AJU272" s="12"/>
      <c r="AJV272" s="12"/>
      <c r="AJW272" s="12"/>
      <c r="AJX272" s="12"/>
      <c r="AJY272" s="12"/>
      <c r="AJZ272" s="12"/>
      <c r="AKA272" s="12"/>
      <c r="AKB272" s="12"/>
      <c r="AKC272" s="12"/>
      <c r="AKD272" s="12"/>
      <c r="AKE272" s="12"/>
      <c r="AKF272" s="12"/>
      <c r="AKG272" s="12"/>
      <c r="AKH272" s="12"/>
      <c r="AKI272" s="12"/>
    </row>
    <row r="273" spans="1:971" ht="15" customHeight="1" outlineLevel="2" x14ac:dyDescent="0.3">
      <c r="A273" s="21">
        <v>11</v>
      </c>
      <c r="B273" s="48" t="s">
        <v>260</v>
      </c>
      <c r="C273" s="151">
        <f t="shared" si="85"/>
        <v>0</v>
      </c>
      <c r="D273" s="81">
        <f t="shared" si="81"/>
        <v>0</v>
      </c>
      <c r="E273" s="48"/>
      <c r="F273" s="135">
        <f t="shared" si="86"/>
        <v>0</v>
      </c>
      <c r="G273" s="115"/>
      <c r="H273" s="115"/>
      <c r="I273" s="71"/>
      <c r="J273" s="72"/>
      <c r="K273" s="71"/>
      <c r="L273" s="71"/>
      <c r="M273" s="71"/>
      <c r="N273" s="72">
        <f t="shared" si="87"/>
        <v>0</v>
      </c>
      <c r="O273" s="74"/>
      <c r="P273" s="74"/>
      <c r="Q273" s="71"/>
      <c r="R273" s="72">
        <f t="shared" si="88"/>
        <v>0</v>
      </c>
      <c r="S273" s="71"/>
      <c r="T273" s="74"/>
      <c r="U273" s="71">
        <v>0</v>
      </c>
      <c r="V273" s="72">
        <f t="shared" si="89"/>
        <v>0</v>
      </c>
      <c r="W273" s="73"/>
      <c r="X273" s="74"/>
      <c r="Y273" s="74"/>
      <c r="Z273" s="71">
        <v>0</v>
      </c>
      <c r="AA273" s="72"/>
      <c r="AB273" s="71"/>
      <c r="AC273" s="75"/>
      <c r="AD273" s="71"/>
      <c r="AE273" s="116"/>
      <c r="AF273" s="116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  <c r="BJ273" s="12"/>
      <c r="BK273" s="12"/>
      <c r="BL273" s="12"/>
      <c r="BM273" s="12"/>
      <c r="BN273" s="12"/>
      <c r="BO273" s="12"/>
      <c r="BP273" s="12"/>
      <c r="BQ273" s="12"/>
      <c r="BR273" s="12"/>
      <c r="BS273" s="12"/>
      <c r="BT273" s="12"/>
      <c r="BU273" s="12"/>
      <c r="BV273" s="12"/>
      <c r="BW273" s="12"/>
      <c r="BX273" s="12"/>
      <c r="BY273" s="12"/>
      <c r="BZ273" s="12"/>
      <c r="CA273" s="12"/>
      <c r="CB273" s="12"/>
      <c r="CC273" s="12"/>
      <c r="CD273" s="12"/>
      <c r="CE273" s="12"/>
      <c r="CF273" s="12"/>
      <c r="CG273" s="12"/>
      <c r="CH273" s="12"/>
      <c r="CI273" s="12"/>
      <c r="CJ273" s="12"/>
      <c r="CK273" s="12"/>
      <c r="CL273" s="12"/>
      <c r="CM273" s="12"/>
      <c r="CN273" s="12"/>
      <c r="CO273" s="12"/>
      <c r="CP273" s="12"/>
      <c r="CQ273" s="12"/>
      <c r="CR273" s="12"/>
      <c r="CS273" s="12"/>
      <c r="CT273" s="12"/>
      <c r="CU273" s="12"/>
      <c r="CV273" s="12"/>
      <c r="CW273" s="12"/>
      <c r="CX273" s="12"/>
      <c r="CY273" s="12"/>
      <c r="CZ273" s="12"/>
      <c r="DA273" s="12"/>
      <c r="DB273" s="12"/>
      <c r="DC273" s="12"/>
      <c r="DD273" s="12"/>
      <c r="DE273" s="12"/>
      <c r="DF273" s="12"/>
      <c r="DG273" s="12"/>
      <c r="DH273" s="12"/>
      <c r="DI273" s="12"/>
      <c r="DJ273" s="12"/>
      <c r="DK273" s="12"/>
      <c r="DL273" s="12"/>
      <c r="DM273" s="12"/>
      <c r="DN273" s="12"/>
      <c r="DO273" s="12"/>
      <c r="DP273" s="12"/>
      <c r="DQ273" s="12"/>
      <c r="DR273" s="12"/>
      <c r="DS273" s="12"/>
      <c r="DT273" s="12"/>
      <c r="DU273" s="12"/>
      <c r="DV273" s="12"/>
      <c r="DW273" s="12"/>
      <c r="DX273" s="12"/>
      <c r="DY273" s="12"/>
      <c r="DZ273" s="12"/>
      <c r="EA273" s="12"/>
      <c r="EB273" s="12"/>
      <c r="EC273" s="12"/>
      <c r="ED273" s="12"/>
      <c r="EE273" s="12"/>
      <c r="EF273" s="12"/>
      <c r="EG273" s="12"/>
      <c r="EH273" s="12"/>
      <c r="EI273" s="12"/>
      <c r="EJ273" s="12"/>
      <c r="EK273" s="12"/>
      <c r="EL273" s="12"/>
      <c r="EM273" s="12"/>
      <c r="EN273" s="12"/>
      <c r="EO273" s="12"/>
      <c r="EP273" s="12"/>
      <c r="EQ273" s="12"/>
      <c r="ER273" s="12"/>
      <c r="ES273" s="12"/>
      <c r="ET273" s="12"/>
      <c r="EU273" s="12"/>
      <c r="EV273" s="12"/>
      <c r="EW273" s="12"/>
      <c r="EX273" s="12"/>
      <c r="EY273" s="12"/>
      <c r="EZ273" s="12"/>
      <c r="FA273" s="12"/>
      <c r="FB273" s="12"/>
      <c r="FC273" s="12"/>
      <c r="FD273" s="12"/>
      <c r="FE273" s="12"/>
      <c r="FF273" s="12"/>
      <c r="FG273" s="12"/>
      <c r="FH273" s="12"/>
      <c r="FI273" s="12"/>
      <c r="FJ273" s="12"/>
      <c r="FK273" s="12"/>
      <c r="FL273" s="12"/>
      <c r="FM273" s="12"/>
      <c r="FN273" s="12"/>
      <c r="FO273" s="12"/>
      <c r="FP273" s="12"/>
      <c r="FQ273" s="12"/>
      <c r="FR273" s="12"/>
      <c r="FS273" s="12"/>
      <c r="FT273" s="12"/>
      <c r="FU273" s="12"/>
      <c r="FV273" s="12"/>
      <c r="FW273" s="12"/>
      <c r="FX273" s="12"/>
      <c r="FY273" s="12"/>
      <c r="FZ273" s="12"/>
      <c r="GA273" s="12"/>
      <c r="GB273" s="12"/>
      <c r="GC273" s="12"/>
      <c r="GD273" s="12"/>
      <c r="GE273" s="12"/>
      <c r="GF273" s="12"/>
      <c r="GG273" s="12"/>
      <c r="GH273" s="12"/>
      <c r="GI273" s="12"/>
      <c r="GJ273" s="12"/>
      <c r="GK273" s="12"/>
      <c r="GL273" s="12"/>
      <c r="GM273" s="12"/>
      <c r="GN273" s="12"/>
      <c r="GO273" s="12"/>
      <c r="GP273" s="12"/>
      <c r="GQ273" s="12"/>
      <c r="GR273" s="12"/>
      <c r="GS273" s="12"/>
      <c r="GT273" s="12"/>
      <c r="GU273" s="12"/>
      <c r="GV273" s="12"/>
      <c r="GW273" s="12"/>
      <c r="GX273" s="12"/>
      <c r="GY273" s="12"/>
      <c r="GZ273" s="12"/>
      <c r="HA273" s="12"/>
      <c r="HB273" s="12"/>
      <c r="HC273" s="12"/>
      <c r="HD273" s="12"/>
      <c r="HE273" s="12"/>
      <c r="HF273" s="12"/>
      <c r="HG273" s="12"/>
      <c r="HH273" s="12"/>
      <c r="HI273" s="12"/>
      <c r="HJ273" s="12"/>
      <c r="HK273" s="12"/>
      <c r="HL273" s="12"/>
      <c r="HM273" s="12"/>
      <c r="HN273" s="12"/>
      <c r="HO273" s="12"/>
      <c r="HP273" s="12"/>
      <c r="HQ273" s="12"/>
      <c r="HR273" s="12"/>
      <c r="HS273" s="12"/>
      <c r="HT273" s="12"/>
      <c r="HU273" s="12"/>
      <c r="HV273" s="12"/>
      <c r="HW273" s="12"/>
      <c r="HX273" s="12"/>
      <c r="HY273" s="12"/>
      <c r="HZ273" s="12"/>
      <c r="IA273" s="12"/>
      <c r="IB273" s="12"/>
      <c r="IC273" s="12"/>
      <c r="ID273" s="12"/>
      <c r="IE273" s="12"/>
      <c r="IF273" s="12"/>
      <c r="IG273" s="12"/>
      <c r="IH273" s="12"/>
      <c r="II273" s="12"/>
      <c r="IJ273" s="12"/>
      <c r="IK273" s="12"/>
      <c r="IL273" s="12"/>
      <c r="IM273" s="12"/>
      <c r="IN273" s="12"/>
      <c r="IO273" s="12"/>
      <c r="IP273" s="12"/>
      <c r="IQ273" s="12"/>
      <c r="IR273" s="12"/>
      <c r="IS273" s="12"/>
      <c r="IT273" s="12"/>
      <c r="IU273" s="12"/>
      <c r="IV273" s="12"/>
      <c r="IW273" s="12"/>
      <c r="IX273" s="12"/>
      <c r="IY273" s="12"/>
      <c r="IZ273" s="12"/>
      <c r="JA273" s="12"/>
      <c r="JB273" s="12"/>
      <c r="JC273" s="12"/>
      <c r="JD273" s="12"/>
      <c r="JE273" s="12"/>
      <c r="JF273" s="12"/>
      <c r="JG273" s="12"/>
      <c r="JH273" s="12"/>
      <c r="JI273" s="12"/>
      <c r="JJ273" s="12"/>
      <c r="JK273" s="12"/>
      <c r="JL273" s="12"/>
      <c r="JM273" s="12"/>
      <c r="JN273" s="12"/>
      <c r="JO273" s="12"/>
      <c r="JP273" s="12"/>
      <c r="JQ273" s="12"/>
      <c r="JR273" s="12"/>
      <c r="JS273" s="12"/>
      <c r="JT273" s="12"/>
      <c r="JU273" s="12"/>
      <c r="JV273" s="12"/>
      <c r="JW273" s="12"/>
      <c r="JX273" s="12"/>
      <c r="JY273" s="12"/>
      <c r="JZ273" s="12"/>
      <c r="KA273" s="12"/>
      <c r="KB273" s="12"/>
      <c r="KC273" s="12"/>
      <c r="KD273" s="12"/>
      <c r="KE273" s="12"/>
      <c r="KF273" s="12"/>
      <c r="KG273" s="12"/>
      <c r="KH273" s="12"/>
      <c r="KI273" s="12"/>
      <c r="KJ273" s="12"/>
      <c r="KK273" s="12"/>
      <c r="KL273" s="12"/>
      <c r="KM273" s="12"/>
      <c r="KN273" s="12"/>
      <c r="KO273" s="12"/>
      <c r="KP273" s="12"/>
      <c r="KQ273" s="12"/>
      <c r="KR273" s="12"/>
      <c r="KS273" s="12"/>
      <c r="KT273" s="12"/>
      <c r="KU273" s="12"/>
      <c r="KV273" s="12"/>
      <c r="KW273" s="12"/>
      <c r="KX273" s="12"/>
      <c r="KY273" s="12"/>
      <c r="KZ273" s="12"/>
      <c r="LA273" s="12"/>
      <c r="LB273" s="12"/>
      <c r="LC273" s="12"/>
      <c r="LD273" s="12"/>
      <c r="LE273" s="12"/>
      <c r="LF273" s="12"/>
      <c r="LG273" s="12"/>
      <c r="LH273" s="12"/>
      <c r="LI273" s="12"/>
      <c r="LJ273" s="12"/>
      <c r="LK273" s="12"/>
      <c r="LL273" s="12"/>
      <c r="LM273" s="12"/>
      <c r="LN273" s="12"/>
      <c r="LO273" s="12"/>
      <c r="LP273" s="12"/>
      <c r="LQ273" s="12"/>
      <c r="LR273" s="12"/>
      <c r="LS273" s="12"/>
      <c r="LT273" s="12"/>
      <c r="LU273" s="12"/>
      <c r="LV273" s="12"/>
      <c r="LW273" s="12"/>
      <c r="LX273" s="12"/>
      <c r="LY273" s="12"/>
      <c r="LZ273" s="12"/>
      <c r="MA273" s="12"/>
      <c r="MB273" s="12"/>
      <c r="MC273" s="12"/>
      <c r="MD273" s="12"/>
      <c r="ME273" s="12"/>
      <c r="MF273" s="12"/>
      <c r="MG273" s="12"/>
      <c r="MH273" s="12"/>
      <c r="MI273" s="12"/>
      <c r="MJ273" s="12"/>
      <c r="MK273" s="12"/>
      <c r="ML273" s="12"/>
      <c r="MM273" s="12"/>
      <c r="MN273" s="12"/>
      <c r="MO273" s="12"/>
      <c r="MP273" s="12"/>
      <c r="MQ273" s="12"/>
      <c r="MR273" s="12"/>
      <c r="MS273" s="12"/>
      <c r="MT273" s="12"/>
      <c r="MU273" s="12"/>
      <c r="MV273" s="12"/>
      <c r="MW273" s="12"/>
      <c r="MX273" s="12"/>
      <c r="MY273" s="12"/>
      <c r="MZ273" s="12"/>
      <c r="NA273" s="12"/>
      <c r="NB273" s="12"/>
      <c r="NC273" s="12"/>
      <c r="ND273" s="12"/>
      <c r="NE273" s="12"/>
      <c r="NF273" s="12"/>
      <c r="NG273" s="12"/>
      <c r="NH273" s="12"/>
      <c r="NI273" s="12"/>
      <c r="NJ273" s="12"/>
      <c r="NK273" s="12"/>
      <c r="NL273" s="12"/>
      <c r="NM273" s="12"/>
      <c r="NN273" s="12"/>
      <c r="NO273" s="12"/>
      <c r="NP273" s="12"/>
      <c r="NQ273" s="12"/>
      <c r="NR273" s="12"/>
      <c r="NS273" s="12"/>
      <c r="NT273" s="12"/>
      <c r="NU273" s="12"/>
      <c r="NV273" s="12"/>
      <c r="NW273" s="12"/>
      <c r="NX273" s="12"/>
      <c r="NY273" s="12"/>
      <c r="NZ273" s="12"/>
      <c r="OA273" s="12"/>
      <c r="OB273" s="12"/>
      <c r="OC273" s="12"/>
      <c r="OD273" s="12"/>
      <c r="OE273" s="12"/>
      <c r="OF273" s="12"/>
      <c r="OG273" s="12"/>
      <c r="OH273" s="12"/>
      <c r="OI273" s="12"/>
      <c r="OJ273" s="12"/>
      <c r="OK273" s="12"/>
      <c r="OL273" s="12"/>
      <c r="OM273" s="12"/>
      <c r="ON273" s="12"/>
      <c r="OO273" s="12"/>
      <c r="OP273" s="12"/>
      <c r="OQ273" s="12"/>
      <c r="OR273" s="12"/>
      <c r="OS273" s="12"/>
      <c r="OT273" s="12"/>
      <c r="OU273" s="12"/>
      <c r="OV273" s="12"/>
      <c r="OW273" s="12"/>
      <c r="OX273" s="12"/>
      <c r="OY273" s="12"/>
      <c r="OZ273" s="12"/>
      <c r="PA273" s="12"/>
      <c r="PB273" s="12"/>
      <c r="PC273" s="12"/>
      <c r="PD273" s="12"/>
      <c r="PE273" s="12"/>
      <c r="PF273" s="12"/>
      <c r="PG273" s="12"/>
      <c r="PH273" s="12"/>
      <c r="PI273" s="12"/>
      <c r="PJ273" s="12"/>
      <c r="PK273" s="12"/>
      <c r="PL273" s="12"/>
      <c r="PM273" s="12"/>
      <c r="PN273" s="12"/>
      <c r="PO273" s="12"/>
      <c r="PP273" s="12"/>
      <c r="PQ273" s="12"/>
      <c r="PR273" s="12"/>
      <c r="PS273" s="12"/>
      <c r="PT273" s="12"/>
      <c r="PU273" s="12"/>
      <c r="PV273" s="12"/>
      <c r="PW273" s="12"/>
      <c r="PX273" s="12"/>
      <c r="PY273" s="12"/>
      <c r="PZ273" s="12"/>
      <c r="QA273" s="12"/>
      <c r="QB273" s="12"/>
      <c r="QC273" s="12"/>
      <c r="QD273" s="12"/>
      <c r="QE273" s="12"/>
      <c r="QF273" s="12"/>
      <c r="QG273" s="12"/>
      <c r="QH273" s="12"/>
      <c r="QI273" s="12"/>
      <c r="QJ273" s="12"/>
      <c r="QK273" s="12"/>
      <c r="QL273" s="12"/>
      <c r="QM273" s="12"/>
      <c r="QN273" s="12"/>
      <c r="QO273" s="12"/>
      <c r="QP273" s="12"/>
      <c r="QQ273" s="12"/>
      <c r="QR273" s="12"/>
      <c r="QS273" s="12"/>
      <c r="QT273" s="12"/>
      <c r="QU273" s="12"/>
      <c r="QV273" s="12"/>
      <c r="QW273" s="12"/>
      <c r="QX273" s="12"/>
      <c r="QY273" s="12"/>
      <c r="QZ273" s="12"/>
      <c r="RA273" s="12"/>
      <c r="RB273" s="12"/>
      <c r="RC273" s="12"/>
      <c r="RD273" s="12"/>
      <c r="RE273" s="12"/>
      <c r="RF273" s="12"/>
      <c r="RG273" s="12"/>
      <c r="RH273" s="12"/>
      <c r="RI273" s="12"/>
      <c r="RJ273" s="12"/>
      <c r="RK273" s="12"/>
      <c r="RL273" s="12"/>
      <c r="RM273" s="12"/>
      <c r="RN273" s="12"/>
      <c r="RO273" s="12"/>
      <c r="RP273" s="12"/>
      <c r="RQ273" s="12"/>
      <c r="RR273" s="12"/>
      <c r="RS273" s="12"/>
      <c r="RT273" s="12"/>
      <c r="RU273" s="12"/>
      <c r="RV273" s="12"/>
      <c r="RW273" s="12"/>
      <c r="RX273" s="12"/>
      <c r="RY273" s="12"/>
      <c r="RZ273" s="12"/>
      <c r="SA273" s="12"/>
      <c r="SB273" s="12"/>
      <c r="SC273" s="12"/>
      <c r="SD273" s="12"/>
      <c r="SE273" s="12"/>
      <c r="SF273" s="12"/>
      <c r="SG273" s="12"/>
      <c r="SH273" s="12"/>
      <c r="SI273" s="12"/>
      <c r="SJ273" s="12"/>
      <c r="SK273" s="12"/>
      <c r="SL273" s="12"/>
      <c r="SM273" s="12"/>
      <c r="SN273" s="12"/>
      <c r="SO273" s="12"/>
      <c r="SP273" s="12"/>
      <c r="SQ273" s="12"/>
      <c r="SR273" s="12"/>
      <c r="SS273" s="12"/>
      <c r="ST273" s="12"/>
      <c r="SU273" s="12"/>
      <c r="SV273" s="12"/>
      <c r="SW273" s="12"/>
      <c r="SX273" s="12"/>
      <c r="SY273" s="12"/>
      <c r="SZ273" s="12"/>
      <c r="TA273" s="12"/>
      <c r="TB273" s="12"/>
      <c r="TC273" s="12"/>
      <c r="TD273" s="12"/>
      <c r="TE273" s="12"/>
      <c r="TF273" s="12"/>
      <c r="TG273" s="12"/>
      <c r="TH273" s="12"/>
      <c r="TI273" s="12"/>
      <c r="TJ273" s="12"/>
      <c r="TK273" s="12"/>
      <c r="TL273" s="12"/>
      <c r="TM273" s="12"/>
      <c r="TN273" s="12"/>
      <c r="TO273" s="12"/>
      <c r="TP273" s="12"/>
      <c r="TQ273" s="12"/>
      <c r="TR273" s="12"/>
      <c r="TS273" s="12"/>
      <c r="TT273" s="12"/>
      <c r="TU273" s="12"/>
      <c r="TV273" s="12"/>
      <c r="TW273" s="12"/>
      <c r="TX273" s="12"/>
      <c r="TY273" s="12"/>
      <c r="TZ273" s="12"/>
      <c r="UA273" s="12"/>
      <c r="UB273" s="12"/>
      <c r="UC273" s="12"/>
      <c r="UD273" s="12"/>
      <c r="UE273" s="12"/>
      <c r="UF273" s="12"/>
      <c r="UG273" s="12"/>
      <c r="UH273" s="12"/>
      <c r="UI273" s="12"/>
      <c r="UJ273" s="12"/>
      <c r="UK273" s="12"/>
      <c r="UL273" s="12"/>
      <c r="UM273" s="12"/>
      <c r="UN273" s="12"/>
      <c r="UO273" s="12"/>
      <c r="UP273" s="12"/>
      <c r="UQ273" s="12"/>
      <c r="UR273" s="12"/>
      <c r="US273" s="12"/>
      <c r="UT273" s="12"/>
      <c r="UU273" s="12"/>
      <c r="UV273" s="12"/>
      <c r="UW273" s="12"/>
      <c r="UX273" s="12"/>
      <c r="UY273" s="12"/>
      <c r="UZ273" s="12"/>
      <c r="VA273" s="12"/>
      <c r="VB273" s="12"/>
      <c r="VC273" s="12"/>
      <c r="VD273" s="12"/>
      <c r="VE273" s="12"/>
      <c r="VF273" s="12"/>
      <c r="VG273" s="12"/>
      <c r="VH273" s="12"/>
      <c r="VI273" s="12"/>
      <c r="VJ273" s="12"/>
      <c r="VK273" s="12"/>
      <c r="VL273" s="12"/>
      <c r="VM273" s="12"/>
      <c r="VN273" s="12"/>
      <c r="VO273" s="12"/>
      <c r="VP273" s="12"/>
      <c r="VQ273" s="12"/>
      <c r="VR273" s="12"/>
      <c r="VS273" s="12"/>
      <c r="VT273" s="12"/>
      <c r="VU273" s="12"/>
      <c r="VV273" s="12"/>
      <c r="VW273" s="12"/>
      <c r="VX273" s="12"/>
      <c r="VY273" s="12"/>
      <c r="VZ273" s="12"/>
      <c r="WA273" s="12"/>
      <c r="WB273" s="12"/>
      <c r="WC273" s="12"/>
      <c r="WD273" s="12"/>
      <c r="WE273" s="12"/>
      <c r="WF273" s="12"/>
      <c r="WG273" s="12"/>
      <c r="WH273" s="12"/>
      <c r="WI273" s="12"/>
      <c r="WJ273" s="12"/>
      <c r="WK273" s="12"/>
      <c r="WL273" s="12"/>
      <c r="WM273" s="12"/>
      <c r="WN273" s="12"/>
      <c r="WO273" s="12"/>
      <c r="WP273" s="12"/>
      <c r="WQ273" s="12"/>
      <c r="WR273" s="12"/>
      <c r="WS273" s="12"/>
      <c r="WT273" s="12"/>
      <c r="WU273" s="12"/>
      <c r="WV273" s="12"/>
      <c r="WW273" s="12"/>
      <c r="WX273" s="12"/>
      <c r="WY273" s="12"/>
      <c r="WZ273" s="12"/>
      <c r="XA273" s="12"/>
      <c r="XB273" s="12"/>
      <c r="XC273" s="12"/>
      <c r="XD273" s="12"/>
      <c r="XE273" s="12"/>
      <c r="XF273" s="12"/>
      <c r="XG273" s="12"/>
      <c r="XH273" s="12"/>
      <c r="XI273" s="12"/>
      <c r="XJ273" s="12"/>
      <c r="XK273" s="12"/>
      <c r="XL273" s="12"/>
      <c r="XM273" s="12"/>
      <c r="XN273" s="12"/>
      <c r="XO273" s="12"/>
      <c r="XP273" s="12"/>
      <c r="XQ273" s="12"/>
      <c r="XR273" s="12"/>
      <c r="XS273" s="12"/>
      <c r="XT273" s="12"/>
      <c r="XU273" s="12"/>
      <c r="XV273" s="12"/>
      <c r="XW273" s="12"/>
      <c r="XX273" s="12"/>
      <c r="XY273" s="12"/>
      <c r="XZ273" s="12"/>
      <c r="YA273" s="12"/>
      <c r="YB273" s="12"/>
      <c r="YC273" s="12"/>
      <c r="YD273" s="12"/>
      <c r="YE273" s="12"/>
      <c r="YF273" s="12"/>
      <c r="YG273" s="12"/>
      <c r="YH273" s="12"/>
      <c r="YI273" s="12"/>
      <c r="YJ273" s="12"/>
      <c r="YK273" s="12"/>
      <c r="YL273" s="12"/>
      <c r="YM273" s="12"/>
      <c r="YN273" s="12"/>
      <c r="YO273" s="12"/>
      <c r="YP273" s="12"/>
      <c r="YQ273" s="12"/>
      <c r="YR273" s="12"/>
      <c r="YS273" s="12"/>
      <c r="YT273" s="12"/>
      <c r="YU273" s="12"/>
      <c r="YV273" s="12"/>
      <c r="YW273" s="12"/>
      <c r="YX273" s="12"/>
      <c r="YY273" s="12"/>
      <c r="YZ273" s="12"/>
      <c r="ZA273" s="12"/>
      <c r="ZB273" s="12"/>
      <c r="ZC273" s="12"/>
      <c r="ZD273" s="12"/>
      <c r="ZE273" s="12"/>
      <c r="ZF273" s="12"/>
      <c r="ZG273" s="12"/>
      <c r="ZH273" s="12"/>
      <c r="ZI273" s="12"/>
      <c r="ZJ273" s="12"/>
      <c r="ZK273" s="12"/>
      <c r="ZL273" s="12"/>
      <c r="ZM273" s="12"/>
      <c r="ZN273" s="12"/>
      <c r="ZO273" s="12"/>
      <c r="ZP273" s="12"/>
      <c r="ZQ273" s="12"/>
      <c r="ZR273" s="12"/>
      <c r="ZS273" s="12"/>
      <c r="ZT273" s="12"/>
      <c r="ZU273" s="12"/>
      <c r="ZV273" s="12"/>
      <c r="ZW273" s="12"/>
      <c r="ZX273" s="12"/>
      <c r="ZY273" s="12"/>
      <c r="ZZ273" s="12"/>
      <c r="AAA273" s="12"/>
      <c r="AAB273" s="12"/>
      <c r="AAC273" s="12"/>
      <c r="AAD273" s="12"/>
      <c r="AAE273" s="12"/>
      <c r="AAF273" s="12"/>
      <c r="AAG273" s="12"/>
      <c r="AAH273" s="12"/>
      <c r="AAI273" s="12"/>
      <c r="AAJ273" s="12"/>
      <c r="AAK273" s="12"/>
      <c r="AAL273" s="12"/>
      <c r="AAM273" s="12"/>
      <c r="AAN273" s="12"/>
      <c r="AAO273" s="12"/>
      <c r="AAP273" s="12"/>
      <c r="AAQ273" s="12"/>
      <c r="AAR273" s="12"/>
      <c r="AAS273" s="12"/>
      <c r="AAT273" s="12"/>
      <c r="AAU273" s="12"/>
      <c r="AAV273" s="12"/>
      <c r="AAW273" s="12"/>
      <c r="AAX273" s="12"/>
      <c r="AAY273" s="12"/>
      <c r="AAZ273" s="12"/>
      <c r="ABA273" s="12"/>
      <c r="ABB273" s="12"/>
      <c r="ABC273" s="12"/>
      <c r="ABD273" s="12"/>
      <c r="ABE273" s="12"/>
      <c r="ABF273" s="12"/>
      <c r="ABG273" s="12"/>
      <c r="ABH273" s="12"/>
      <c r="ABI273" s="12"/>
      <c r="ABJ273" s="12"/>
      <c r="ABK273" s="12"/>
      <c r="ABL273" s="12"/>
      <c r="ABM273" s="12"/>
      <c r="ABN273" s="12"/>
      <c r="ABO273" s="12"/>
      <c r="ABP273" s="12"/>
      <c r="ABQ273" s="12"/>
      <c r="ABR273" s="12"/>
      <c r="ABS273" s="12"/>
      <c r="ABT273" s="12"/>
      <c r="ABU273" s="12"/>
      <c r="ABV273" s="12"/>
      <c r="ABW273" s="12"/>
      <c r="ABX273" s="12"/>
      <c r="ABY273" s="12"/>
      <c r="ABZ273" s="12"/>
      <c r="ACA273" s="12"/>
      <c r="ACB273" s="12"/>
      <c r="ACC273" s="12"/>
      <c r="ACD273" s="12"/>
      <c r="ACE273" s="12"/>
      <c r="ACF273" s="12"/>
      <c r="ACG273" s="12"/>
      <c r="ACH273" s="12"/>
      <c r="ACI273" s="12"/>
      <c r="ACJ273" s="12"/>
      <c r="ACK273" s="12"/>
      <c r="ACL273" s="12"/>
      <c r="ACM273" s="12"/>
      <c r="ACN273" s="12"/>
      <c r="ACO273" s="12"/>
      <c r="ACP273" s="12"/>
      <c r="ACQ273" s="12"/>
      <c r="ACR273" s="12"/>
      <c r="ACS273" s="12"/>
      <c r="ACT273" s="12"/>
      <c r="ACU273" s="12"/>
      <c r="ACV273" s="12"/>
      <c r="ACW273" s="12"/>
      <c r="ACX273" s="12"/>
      <c r="ACY273" s="12"/>
      <c r="ACZ273" s="12"/>
      <c r="ADA273" s="12"/>
      <c r="ADB273" s="12"/>
      <c r="ADC273" s="12"/>
      <c r="ADD273" s="12"/>
      <c r="ADE273" s="12"/>
      <c r="ADF273" s="12"/>
      <c r="ADG273" s="12"/>
      <c r="ADH273" s="12"/>
      <c r="ADI273" s="12"/>
      <c r="ADJ273" s="12"/>
      <c r="ADK273" s="12"/>
      <c r="ADL273" s="12"/>
      <c r="ADM273" s="12"/>
      <c r="ADN273" s="12"/>
      <c r="ADO273" s="12"/>
      <c r="ADP273" s="12"/>
      <c r="ADQ273" s="12"/>
      <c r="ADR273" s="12"/>
      <c r="ADS273" s="12"/>
      <c r="ADT273" s="12"/>
      <c r="ADU273" s="12"/>
      <c r="ADV273" s="12"/>
      <c r="ADW273" s="12"/>
      <c r="ADX273" s="12"/>
      <c r="ADY273" s="12"/>
      <c r="ADZ273" s="12"/>
      <c r="AEA273" s="12"/>
      <c r="AEB273" s="12"/>
      <c r="AEC273" s="12"/>
      <c r="AED273" s="12"/>
      <c r="AEE273" s="12"/>
      <c r="AEF273" s="12"/>
      <c r="AEG273" s="12"/>
      <c r="AEH273" s="12"/>
      <c r="AEI273" s="12"/>
      <c r="AEJ273" s="12"/>
      <c r="AEK273" s="12"/>
      <c r="AEL273" s="12"/>
      <c r="AEM273" s="12"/>
      <c r="AEN273" s="12"/>
      <c r="AEO273" s="12"/>
      <c r="AEP273" s="12"/>
      <c r="AEQ273" s="12"/>
      <c r="AER273" s="12"/>
      <c r="AES273" s="12"/>
      <c r="AET273" s="12"/>
      <c r="AEU273" s="12"/>
      <c r="AEV273" s="12"/>
      <c r="AEW273" s="12"/>
      <c r="AEX273" s="12"/>
      <c r="AEY273" s="12"/>
      <c r="AEZ273" s="12"/>
      <c r="AFA273" s="12"/>
      <c r="AFB273" s="12"/>
      <c r="AFC273" s="12"/>
      <c r="AFD273" s="12"/>
      <c r="AFE273" s="12"/>
      <c r="AFF273" s="12"/>
      <c r="AFG273" s="12"/>
      <c r="AFH273" s="12"/>
      <c r="AFI273" s="12"/>
      <c r="AFJ273" s="12"/>
      <c r="AFK273" s="12"/>
      <c r="AFL273" s="12"/>
      <c r="AFM273" s="12"/>
      <c r="AFN273" s="12"/>
      <c r="AFO273" s="12"/>
      <c r="AFP273" s="12"/>
      <c r="AFQ273" s="12"/>
      <c r="AFR273" s="12"/>
      <c r="AFS273" s="12"/>
      <c r="AFT273" s="12"/>
      <c r="AFU273" s="12"/>
      <c r="AFV273" s="12"/>
      <c r="AFW273" s="12"/>
      <c r="AFX273" s="12"/>
      <c r="AFY273" s="12"/>
      <c r="AFZ273" s="12"/>
      <c r="AGA273" s="12"/>
      <c r="AGB273" s="12"/>
      <c r="AGC273" s="12"/>
      <c r="AGD273" s="12"/>
      <c r="AGE273" s="12"/>
      <c r="AGF273" s="12"/>
      <c r="AGG273" s="12"/>
      <c r="AGH273" s="12"/>
      <c r="AGI273" s="12"/>
      <c r="AGJ273" s="12"/>
      <c r="AGK273" s="12"/>
      <c r="AGL273" s="12"/>
      <c r="AGM273" s="12"/>
      <c r="AGN273" s="12"/>
      <c r="AGO273" s="12"/>
      <c r="AGP273" s="12"/>
      <c r="AGQ273" s="12"/>
      <c r="AGR273" s="12"/>
      <c r="AGS273" s="12"/>
      <c r="AGT273" s="12"/>
      <c r="AGU273" s="12"/>
      <c r="AGV273" s="12"/>
      <c r="AGW273" s="12"/>
      <c r="AGX273" s="12"/>
      <c r="AGY273" s="12"/>
      <c r="AGZ273" s="12"/>
      <c r="AHA273" s="12"/>
      <c r="AHB273" s="12"/>
      <c r="AHC273" s="12"/>
      <c r="AHD273" s="12"/>
      <c r="AHE273" s="12"/>
      <c r="AHF273" s="12"/>
      <c r="AHG273" s="12"/>
      <c r="AHH273" s="12"/>
      <c r="AHI273" s="12"/>
      <c r="AHJ273" s="12"/>
      <c r="AHK273" s="12"/>
      <c r="AHL273" s="12"/>
      <c r="AHM273" s="12"/>
      <c r="AHN273" s="12"/>
      <c r="AHO273" s="12"/>
      <c r="AHP273" s="12"/>
      <c r="AHQ273" s="12"/>
      <c r="AHR273" s="12"/>
      <c r="AHS273" s="12"/>
      <c r="AHT273" s="12"/>
      <c r="AHU273" s="12"/>
      <c r="AHV273" s="12"/>
      <c r="AHW273" s="12"/>
      <c r="AHX273" s="12"/>
      <c r="AHY273" s="12"/>
      <c r="AHZ273" s="12"/>
      <c r="AIA273" s="12"/>
      <c r="AIB273" s="12"/>
      <c r="AIC273" s="12"/>
      <c r="AID273" s="12"/>
      <c r="AIE273" s="12"/>
      <c r="AIF273" s="12"/>
      <c r="AIG273" s="12"/>
      <c r="AIH273" s="12"/>
      <c r="AII273" s="12"/>
      <c r="AIJ273" s="12"/>
      <c r="AIK273" s="12"/>
      <c r="AIL273" s="12"/>
      <c r="AIM273" s="12"/>
      <c r="AIN273" s="12"/>
      <c r="AIO273" s="12"/>
      <c r="AIP273" s="12"/>
      <c r="AIQ273" s="12"/>
      <c r="AIR273" s="12"/>
      <c r="AIS273" s="12"/>
      <c r="AIT273" s="12"/>
      <c r="AIU273" s="12"/>
      <c r="AIV273" s="12"/>
      <c r="AIW273" s="12"/>
      <c r="AIX273" s="12"/>
      <c r="AIY273" s="12"/>
      <c r="AIZ273" s="12"/>
      <c r="AJA273" s="12"/>
      <c r="AJB273" s="12"/>
      <c r="AJC273" s="12"/>
      <c r="AJD273" s="12"/>
      <c r="AJE273" s="12"/>
      <c r="AJF273" s="12"/>
      <c r="AJG273" s="12"/>
      <c r="AJH273" s="12"/>
      <c r="AJI273" s="12"/>
      <c r="AJJ273" s="12"/>
      <c r="AJK273" s="12"/>
      <c r="AJL273" s="12"/>
      <c r="AJM273" s="12"/>
      <c r="AJN273" s="12"/>
      <c r="AJO273" s="12"/>
      <c r="AJP273" s="12"/>
      <c r="AJQ273" s="12"/>
      <c r="AJR273" s="12"/>
      <c r="AJS273" s="12"/>
      <c r="AJT273" s="12"/>
      <c r="AJU273" s="12"/>
      <c r="AJV273" s="12"/>
      <c r="AJW273" s="12"/>
      <c r="AJX273" s="12"/>
      <c r="AJY273" s="12"/>
      <c r="AJZ273" s="12"/>
      <c r="AKA273" s="12"/>
      <c r="AKB273" s="12"/>
      <c r="AKC273" s="12"/>
      <c r="AKD273" s="12"/>
      <c r="AKE273" s="12"/>
      <c r="AKF273" s="12"/>
      <c r="AKG273" s="12"/>
      <c r="AKH273" s="12"/>
      <c r="AKI273" s="12"/>
    </row>
    <row r="274" spans="1:971" ht="15" customHeight="1" outlineLevel="2" x14ac:dyDescent="0.3">
      <c r="A274" s="21">
        <v>12</v>
      </c>
      <c r="B274" s="48" t="s">
        <v>261</v>
      </c>
      <c r="C274" s="151">
        <f t="shared" si="85"/>
        <v>0</v>
      </c>
      <c r="D274" s="81">
        <f t="shared" si="81"/>
        <v>1</v>
      </c>
      <c r="E274" s="48"/>
      <c r="F274" s="135">
        <f t="shared" si="86"/>
        <v>0</v>
      </c>
      <c r="G274" s="115"/>
      <c r="H274" s="115"/>
      <c r="I274" s="71"/>
      <c r="J274" s="72"/>
      <c r="K274" s="71"/>
      <c r="L274" s="71"/>
      <c r="M274" s="71"/>
      <c r="N274" s="72">
        <f t="shared" si="87"/>
        <v>0</v>
      </c>
      <c r="O274" s="74"/>
      <c r="P274" s="74"/>
      <c r="Q274" s="71">
        <v>1</v>
      </c>
      <c r="R274" s="72">
        <f t="shared" si="88"/>
        <v>650.6</v>
      </c>
      <c r="S274" s="71">
        <v>0</v>
      </c>
      <c r="T274" s="74">
        <v>0</v>
      </c>
      <c r="U274" s="71">
        <v>7</v>
      </c>
      <c r="V274" s="72">
        <f t="shared" si="89"/>
        <v>161</v>
      </c>
      <c r="W274" s="73">
        <v>0</v>
      </c>
      <c r="X274" s="74">
        <v>0</v>
      </c>
      <c r="Y274" s="74"/>
      <c r="Z274" s="71">
        <v>0</v>
      </c>
      <c r="AA274" s="72"/>
      <c r="AB274" s="71"/>
      <c r="AC274" s="75"/>
      <c r="AD274" s="71"/>
      <c r="AE274" s="116"/>
      <c r="AF274" s="116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  <c r="BJ274" s="12"/>
      <c r="BK274" s="12"/>
      <c r="BL274" s="12"/>
      <c r="BM274" s="12"/>
      <c r="BN274" s="12"/>
      <c r="BO274" s="12"/>
      <c r="BP274" s="12"/>
      <c r="BQ274" s="12"/>
      <c r="BR274" s="12"/>
      <c r="BS274" s="12"/>
      <c r="BT274" s="12"/>
      <c r="BU274" s="12"/>
      <c r="BV274" s="12"/>
      <c r="BW274" s="12"/>
      <c r="BX274" s="12"/>
      <c r="BY274" s="12"/>
      <c r="BZ274" s="12"/>
      <c r="CA274" s="12"/>
      <c r="CB274" s="12"/>
      <c r="CC274" s="12"/>
      <c r="CD274" s="12"/>
      <c r="CE274" s="12"/>
      <c r="CF274" s="12"/>
      <c r="CG274" s="12"/>
      <c r="CH274" s="12"/>
      <c r="CI274" s="12"/>
      <c r="CJ274" s="12"/>
      <c r="CK274" s="12"/>
      <c r="CL274" s="12"/>
      <c r="CM274" s="12"/>
      <c r="CN274" s="12"/>
      <c r="CO274" s="12"/>
      <c r="CP274" s="12"/>
      <c r="CQ274" s="12"/>
      <c r="CR274" s="12"/>
      <c r="CS274" s="12"/>
      <c r="CT274" s="12"/>
      <c r="CU274" s="12"/>
      <c r="CV274" s="12"/>
      <c r="CW274" s="12"/>
      <c r="CX274" s="12"/>
      <c r="CY274" s="12"/>
      <c r="CZ274" s="12"/>
      <c r="DA274" s="12"/>
      <c r="DB274" s="12"/>
      <c r="DC274" s="12"/>
      <c r="DD274" s="12"/>
      <c r="DE274" s="12"/>
      <c r="DF274" s="12"/>
      <c r="DG274" s="12"/>
      <c r="DH274" s="12"/>
      <c r="DI274" s="12"/>
      <c r="DJ274" s="12"/>
      <c r="DK274" s="12"/>
      <c r="DL274" s="12"/>
      <c r="DM274" s="12"/>
      <c r="DN274" s="12"/>
      <c r="DO274" s="12"/>
      <c r="DP274" s="12"/>
      <c r="DQ274" s="12"/>
      <c r="DR274" s="12"/>
      <c r="DS274" s="12"/>
      <c r="DT274" s="12"/>
      <c r="DU274" s="12"/>
      <c r="DV274" s="12"/>
      <c r="DW274" s="12"/>
      <c r="DX274" s="12"/>
      <c r="DY274" s="12"/>
      <c r="DZ274" s="12"/>
      <c r="EA274" s="12"/>
      <c r="EB274" s="12"/>
      <c r="EC274" s="12"/>
      <c r="ED274" s="12"/>
      <c r="EE274" s="12"/>
      <c r="EF274" s="12"/>
      <c r="EG274" s="12"/>
      <c r="EH274" s="12"/>
      <c r="EI274" s="12"/>
      <c r="EJ274" s="12"/>
      <c r="EK274" s="12"/>
      <c r="EL274" s="12"/>
      <c r="EM274" s="12"/>
      <c r="EN274" s="12"/>
      <c r="EO274" s="12"/>
      <c r="EP274" s="12"/>
      <c r="EQ274" s="12"/>
      <c r="ER274" s="12"/>
      <c r="ES274" s="12"/>
      <c r="ET274" s="12"/>
      <c r="EU274" s="12"/>
      <c r="EV274" s="12"/>
      <c r="EW274" s="12"/>
      <c r="EX274" s="12"/>
      <c r="EY274" s="12"/>
      <c r="EZ274" s="12"/>
      <c r="FA274" s="12"/>
      <c r="FB274" s="12"/>
      <c r="FC274" s="12"/>
      <c r="FD274" s="12"/>
      <c r="FE274" s="12"/>
      <c r="FF274" s="12"/>
      <c r="FG274" s="12"/>
      <c r="FH274" s="12"/>
      <c r="FI274" s="12"/>
      <c r="FJ274" s="12"/>
      <c r="FK274" s="12"/>
      <c r="FL274" s="12"/>
      <c r="FM274" s="12"/>
      <c r="FN274" s="12"/>
      <c r="FO274" s="12"/>
      <c r="FP274" s="12"/>
      <c r="FQ274" s="12"/>
      <c r="FR274" s="12"/>
      <c r="FS274" s="12"/>
      <c r="FT274" s="12"/>
      <c r="FU274" s="12"/>
      <c r="FV274" s="12"/>
      <c r="FW274" s="12"/>
      <c r="FX274" s="12"/>
      <c r="FY274" s="12"/>
      <c r="FZ274" s="12"/>
      <c r="GA274" s="12"/>
      <c r="GB274" s="12"/>
      <c r="GC274" s="12"/>
      <c r="GD274" s="12"/>
      <c r="GE274" s="12"/>
      <c r="GF274" s="12"/>
      <c r="GG274" s="12"/>
      <c r="GH274" s="12"/>
      <c r="GI274" s="12"/>
      <c r="GJ274" s="12"/>
      <c r="GK274" s="12"/>
      <c r="GL274" s="12"/>
      <c r="GM274" s="12"/>
      <c r="GN274" s="12"/>
      <c r="GO274" s="12"/>
      <c r="GP274" s="12"/>
      <c r="GQ274" s="12"/>
      <c r="GR274" s="12"/>
      <c r="GS274" s="12"/>
      <c r="GT274" s="12"/>
      <c r="GU274" s="12"/>
      <c r="GV274" s="12"/>
      <c r="GW274" s="12"/>
      <c r="GX274" s="12"/>
      <c r="GY274" s="12"/>
      <c r="GZ274" s="12"/>
      <c r="HA274" s="12"/>
      <c r="HB274" s="12"/>
      <c r="HC274" s="12"/>
      <c r="HD274" s="12"/>
      <c r="HE274" s="12"/>
      <c r="HF274" s="12"/>
      <c r="HG274" s="12"/>
      <c r="HH274" s="12"/>
      <c r="HI274" s="12"/>
      <c r="HJ274" s="12"/>
      <c r="HK274" s="12"/>
      <c r="HL274" s="12"/>
      <c r="HM274" s="12"/>
      <c r="HN274" s="12"/>
      <c r="HO274" s="12"/>
      <c r="HP274" s="12"/>
      <c r="HQ274" s="12"/>
      <c r="HR274" s="12"/>
      <c r="HS274" s="12"/>
      <c r="HT274" s="12"/>
      <c r="HU274" s="12"/>
      <c r="HV274" s="12"/>
      <c r="HW274" s="12"/>
      <c r="HX274" s="12"/>
      <c r="HY274" s="12"/>
      <c r="HZ274" s="12"/>
      <c r="IA274" s="12"/>
      <c r="IB274" s="12"/>
      <c r="IC274" s="12"/>
      <c r="ID274" s="12"/>
      <c r="IE274" s="12"/>
      <c r="IF274" s="12"/>
      <c r="IG274" s="12"/>
      <c r="IH274" s="12"/>
      <c r="II274" s="12"/>
      <c r="IJ274" s="12"/>
      <c r="IK274" s="12"/>
      <c r="IL274" s="12"/>
      <c r="IM274" s="12"/>
      <c r="IN274" s="12"/>
      <c r="IO274" s="12"/>
      <c r="IP274" s="12"/>
      <c r="IQ274" s="12"/>
      <c r="IR274" s="12"/>
      <c r="IS274" s="12"/>
      <c r="IT274" s="12"/>
      <c r="IU274" s="12"/>
      <c r="IV274" s="12"/>
      <c r="IW274" s="12"/>
      <c r="IX274" s="12"/>
      <c r="IY274" s="12"/>
      <c r="IZ274" s="12"/>
      <c r="JA274" s="12"/>
      <c r="JB274" s="12"/>
      <c r="JC274" s="12"/>
      <c r="JD274" s="12"/>
      <c r="JE274" s="12"/>
      <c r="JF274" s="12"/>
      <c r="JG274" s="12"/>
      <c r="JH274" s="12"/>
      <c r="JI274" s="12"/>
      <c r="JJ274" s="12"/>
      <c r="JK274" s="12"/>
      <c r="JL274" s="12"/>
      <c r="JM274" s="12"/>
      <c r="JN274" s="12"/>
      <c r="JO274" s="12"/>
      <c r="JP274" s="12"/>
      <c r="JQ274" s="12"/>
      <c r="JR274" s="12"/>
      <c r="JS274" s="12"/>
      <c r="JT274" s="12"/>
      <c r="JU274" s="12"/>
      <c r="JV274" s="12"/>
      <c r="JW274" s="12"/>
      <c r="JX274" s="12"/>
      <c r="JY274" s="12"/>
      <c r="JZ274" s="12"/>
      <c r="KA274" s="12"/>
      <c r="KB274" s="12"/>
      <c r="KC274" s="12"/>
      <c r="KD274" s="12"/>
      <c r="KE274" s="12"/>
      <c r="KF274" s="12"/>
      <c r="KG274" s="12"/>
      <c r="KH274" s="12"/>
      <c r="KI274" s="12"/>
      <c r="KJ274" s="12"/>
      <c r="KK274" s="12"/>
      <c r="KL274" s="12"/>
      <c r="KM274" s="12"/>
      <c r="KN274" s="12"/>
      <c r="KO274" s="12"/>
      <c r="KP274" s="12"/>
      <c r="KQ274" s="12"/>
      <c r="KR274" s="12"/>
      <c r="KS274" s="12"/>
      <c r="KT274" s="12"/>
      <c r="KU274" s="12"/>
      <c r="KV274" s="12"/>
      <c r="KW274" s="12"/>
      <c r="KX274" s="12"/>
      <c r="KY274" s="12"/>
      <c r="KZ274" s="12"/>
      <c r="LA274" s="12"/>
      <c r="LB274" s="12"/>
      <c r="LC274" s="12"/>
      <c r="LD274" s="12"/>
      <c r="LE274" s="12"/>
      <c r="LF274" s="12"/>
      <c r="LG274" s="12"/>
      <c r="LH274" s="12"/>
      <c r="LI274" s="12"/>
      <c r="LJ274" s="12"/>
      <c r="LK274" s="12"/>
      <c r="LL274" s="12"/>
      <c r="LM274" s="12"/>
      <c r="LN274" s="12"/>
      <c r="LO274" s="12"/>
      <c r="LP274" s="12"/>
      <c r="LQ274" s="12"/>
      <c r="LR274" s="12"/>
      <c r="LS274" s="12"/>
      <c r="LT274" s="12"/>
      <c r="LU274" s="12"/>
      <c r="LV274" s="12"/>
      <c r="LW274" s="12"/>
      <c r="LX274" s="12"/>
      <c r="LY274" s="12"/>
      <c r="LZ274" s="12"/>
      <c r="MA274" s="12"/>
      <c r="MB274" s="12"/>
      <c r="MC274" s="12"/>
      <c r="MD274" s="12"/>
      <c r="ME274" s="12"/>
      <c r="MF274" s="12"/>
      <c r="MG274" s="12"/>
      <c r="MH274" s="12"/>
      <c r="MI274" s="12"/>
      <c r="MJ274" s="12"/>
      <c r="MK274" s="12"/>
      <c r="ML274" s="12"/>
      <c r="MM274" s="12"/>
      <c r="MN274" s="12"/>
      <c r="MO274" s="12"/>
      <c r="MP274" s="12"/>
      <c r="MQ274" s="12"/>
      <c r="MR274" s="12"/>
      <c r="MS274" s="12"/>
      <c r="MT274" s="12"/>
      <c r="MU274" s="12"/>
      <c r="MV274" s="12"/>
      <c r="MW274" s="12"/>
      <c r="MX274" s="12"/>
      <c r="MY274" s="12"/>
      <c r="MZ274" s="12"/>
      <c r="NA274" s="12"/>
      <c r="NB274" s="12"/>
      <c r="NC274" s="12"/>
      <c r="ND274" s="12"/>
      <c r="NE274" s="12"/>
      <c r="NF274" s="12"/>
      <c r="NG274" s="12"/>
      <c r="NH274" s="12"/>
      <c r="NI274" s="12"/>
      <c r="NJ274" s="12"/>
      <c r="NK274" s="12"/>
      <c r="NL274" s="12"/>
      <c r="NM274" s="12"/>
      <c r="NN274" s="12"/>
      <c r="NO274" s="12"/>
      <c r="NP274" s="12"/>
      <c r="NQ274" s="12"/>
      <c r="NR274" s="12"/>
      <c r="NS274" s="12"/>
      <c r="NT274" s="12"/>
      <c r="NU274" s="12"/>
      <c r="NV274" s="12"/>
      <c r="NW274" s="12"/>
      <c r="NX274" s="12"/>
      <c r="NY274" s="12"/>
      <c r="NZ274" s="12"/>
      <c r="OA274" s="12"/>
      <c r="OB274" s="12"/>
      <c r="OC274" s="12"/>
      <c r="OD274" s="12"/>
      <c r="OE274" s="12"/>
      <c r="OF274" s="12"/>
      <c r="OG274" s="12"/>
      <c r="OH274" s="12"/>
      <c r="OI274" s="12"/>
      <c r="OJ274" s="12"/>
      <c r="OK274" s="12"/>
      <c r="OL274" s="12"/>
      <c r="OM274" s="12"/>
      <c r="ON274" s="12"/>
      <c r="OO274" s="12"/>
      <c r="OP274" s="12"/>
      <c r="OQ274" s="12"/>
      <c r="OR274" s="12"/>
      <c r="OS274" s="12"/>
      <c r="OT274" s="12"/>
      <c r="OU274" s="12"/>
      <c r="OV274" s="12"/>
      <c r="OW274" s="12"/>
      <c r="OX274" s="12"/>
      <c r="OY274" s="12"/>
      <c r="OZ274" s="12"/>
      <c r="PA274" s="12"/>
      <c r="PB274" s="12"/>
      <c r="PC274" s="12"/>
      <c r="PD274" s="12"/>
      <c r="PE274" s="12"/>
      <c r="PF274" s="12"/>
      <c r="PG274" s="12"/>
      <c r="PH274" s="12"/>
      <c r="PI274" s="12"/>
      <c r="PJ274" s="12"/>
      <c r="PK274" s="12"/>
      <c r="PL274" s="12"/>
      <c r="PM274" s="12"/>
      <c r="PN274" s="12"/>
      <c r="PO274" s="12"/>
      <c r="PP274" s="12"/>
      <c r="PQ274" s="12"/>
      <c r="PR274" s="12"/>
      <c r="PS274" s="12"/>
      <c r="PT274" s="12"/>
      <c r="PU274" s="12"/>
      <c r="PV274" s="12"/>
      <c r="PW274" s="12"/>
      <c r="PX274" s="12"/>
      <c r="PY274" s="12"/>
      <c r="PZ274" s="12"/>
      <c r="QA274" s="12"/>
      <c r="QB274" s="12"/>
      <c r="QC274" s="12"/>
      <c r="QD274" s="12"/>
      <c r="QE274" s="12"/>
      <c r="QF274" s="12"/>
      <c r="QG274" s="12"/>
      <c r="QH274" s="12"/>
      <c r="QI274" s="12"/>
      <c r="QJ274" s="12"/>
      <c r="QK274" s="12"/>
      <c r="QL274" s="12"/>
      <c r="QM274" s="12"/>
      <c r="QN274" s="12"/>
      <c r="QO274" s="12"/>
      <c r="QP274" s="12"/>
      <c r="QQ274" s="12"/>
      <c r="QR274" s="12"/>
      <c r="QS274" s="12"/>
      <c r="QT274" s="12"/>
      <c r="QU274" s="12"/>
      <c r="QV274" s="12"/>
      <c r="QW274" s="12"/>
      <c r="QX274" s="12"/>
      <c r="QY274" s="12"/>
      <c r="QZ274" s="12"/>
      <c r="RA274" s="12"/>
      <c r="RB274" s="12"/>
      <c r="RC274" s="12"/>
      <c r="RD274" s="12"/>
      <c r="RE274" s="12"/>
      <c r="RF274" s="12"/>
      <c r="RG274" s="12"/>
      <c r="RH274" s="12"/>
      <c r="RI274" s="12"/>
      <c r="RJ274" s="12"/>
      <c r="RK274" s="12"/>
      <c r="RL274" s="12"/>
      <c r="RM274" s="12"/>
      <c r="RN274" s="12"/>
      <c r="RO274" s="12"/>
      <c r="RP274" s="12"/>
      <c r="RQ274" s="12"/>
      <c r="RR274" s="12"/>
      <c r="RS274" s="12"/>
      <c r="RT274" s="12"/>
      <c r="RU274" s="12"/>
      <c r="RV274" s="12"/>
      <c r="RW274" s="12"/>
      <c r="RX274" s="12"/>
      <c r="RY274" s="12"/>
      <c r="RZ274" s="12"/>
      <c r="SA274" s="12"/>
      <c r="SB274" s="12"/>
      <c r="SC274" s="12"/>
      <c r="SD274" s="12"/>
      <c r="SE274" s="12"/>
      <c r="SF274" s="12"/>
      <c r="SG274" s="12"/>
      <c r="SH274" s="12"/>
      <c r="SI274" s="12"/>
      <c r="SJ274" s="12"/>
      <c r="SK274" s="12"/>
      <c r="SL274" s="12"/>
      <c r="SM274" s="12"/>
      <c r="SN274" s="12"/>
      <c r="SO274" s="12"/>
      <c r="SP274" s="12"/>
      <c r="SQ274" s="12"/>
      <c r="SR274" s="12"/>
      <c r="SS274" s="12"/>
      <c r="ST274" s="12"/>
      <c r="SU274" s="12"/>
      <c r="SV274" s="12"/>
      <c r="SW274" s="12"/>
      <c r="SX274" s="12"/>
      <c r="SY274" s="12"/>
      <c r="SZ274" s="12"/>
      <c r="TA274" s="12"/>
      <c r="TB274" s="12"/>
      <c r="TC274" s="12"/>
      <c r="TD274" s="12"/>
      <c r="TE274" s="12"/>
      <c r="TF274" s="12"/>
      <c r="TG274" s="12"/>
      <c r="TH274" s="12"/>
      <c r="TI274" s="12"/>
      <c r="TJ274" s="12"/>
      <c r="TK274" s="12"/>
      <c r="TL274" s="12"/>
      <c r="TM274" s="12"/>
      <c r="TN274" s="12"/>
      <c r="TO274" s="12"/>
      <c r="TP274" s="12"/>
      <c r="TQ274" s="12"/>
      <c r="TR274" s="12"/>
      <c r="TS274" s="12"/>
      <c r="TT274" s="12"/>
      <c r="TU274" s="12"/>
      <c r="TV274" s="12"/>
      <c r="TW274" s="12"/>
      <c r="TX274" s="12"/>
      <c r="TY274" s="12"/>
      <c r="TZ274" s="12"/>
      <c r="UA274" s="12"/>
      <c r="UB274" s="12"/>
      <c r="UC274" s="12"/>
      <c r="UD274" s="12"/>
      <c r="UE274" s="12"/>
      <c r="UF274" s="12"/>
      <c r="UG274" s="12"/>
      <c r="UH274" s="12"/>
      <c r="UI274" s="12"/>
      <c r="UJ274" s="12"/>
      <c r="UK274" s="12"/>
      <c r="UL274" s="12"/>
      <c r="UM274" s="12"/>
      <c r="UN274" s="12"/>
      <c r="UO274" s="12"/>
      <c r="UP274" s="12"/>
      <c r="UQ274" s="12"/>
      <c r="UR274" s="12"/>
      <c r="US274" s="12"/>
      <c r="UT274" s="12"/>
      <c r="UU274" s="12"/>
      <c r="UV274" s="12"/>
      <c r="UW274" s="12"/>
      <c r="UX274" s="12"/>
      <c r="UY274" s="12"/>
      <c r="UZ274" s="12"/>
      <c r="VA274" s="12"/>
      <c r="VB274" s="12"/>
      <c r="VC274" s="12"/>
      <c r="VD274" s="12"/>
      <c r="VE274" s="12"/>
      <c r="VF274" s="12"/>
      <c r="VG274" s="12"/>
      <c r="VH274" s="12"/>
      <c r="VI274" s="12"/>
      <c r="VJ274" s="12"/>
      <c r="VK274" s="12"/>
      <c r="VL274" s="12"/>
      <c r="VM274" s="12"/>
      <c r="VN274" s="12"/>
      <c r="VO274" s="12"/>
      <c r="VP274" s="12"/>
      <c r="VQ274" s="12"/>
      <c r="VR274" s="12"/>
      <c r="VS274" s="12"/>
      <c r="VT274" s="12"/>
      <c r="VU274" s="12"/>
      <c r="VV274" s="12"/>
      <c r="VW274" s="12"/>
      <c r="VX274" s="12"/>
      <c r="VY274" s="12"/>
      <c r="VZ274" s="12"/>
      <c r="WA274" s="12"/>
      <c r="WB274" s="12"/>
      <c r="WC274" s="12"/>
      <c r="WD274" s="12"/>
      <c r="WE274" s="12"/>
      <c r="WF274" s="12"/>
      <c r="WG274" s="12"/>
      <c r="WH274" s="12"/>
      <c r="WI274" s="12"/>
      <c r="WJ274" s="12"/>
      <c r="WK274" s="12"/>
      <c r="WL274" s="12"/>
      <c r="WM274" s="12"/>
      <c r="WN274" s="12"/>
      <c r="WO274" s="12"/>
      <c r="WP274" s="12"/>
      <c r="WQ274" s="12"/>
      <c r="WR274" s="12"/>
      <c r="WS274" s="12"/>
      <c r="WT274" s="12"/>
      <c r="WU274" s="12"/>
      <c r="WV274" s="12"/>
      <c r="WW274" s="12"/>
      <c r="WX274" s="12"/>
      <c r="WY274" s="12"/>
      <c r="WZ274" s="12"/>
      <c r="XA274" s="12"/>
      <c r="XB274" s="12"/>
      <c r="XC274" s="12"/>
      <c r="XD274" s="12"/>
      <c r="XE274" s="12"/>
      <c r="XF274" s="12"/>
      <c r="XG274" s="12"/>
      <c r="XH274" s="12"/>
      <c r="XI274" s="12"/>
      <c r="XJ274" s="12"/>
      <c r="XK274" s="12"/>
      <c r="XL274" s="12"/>
      <c r="XM274" s="12"/>
      <c r="XN274" s="12"/>
      <c r="XO274" s="12"/>
      <c r="XP274" s="12"/>
      <c r="XQ274" s="12"/>
      <c r="XR274" s="12"/>
      <c r="XS274" s="12"/>
      <c r="XT274" s="12"/>
      <c r="XU274" s="12"/>
      <c r="XV274" s="12"/>
      <c r="XW274" s="12"/>
      <c r="XX274" s="12"/>
      <c r="XY274" s="12"/>
      <c r="XZ274" s="12"/>
      <c r="YA274" s="12"/>
      <c r="YB274" s="12"/>
      <c r="YC274" s="12"/>
      <c r="YD274" s="12"/>
      <c r="YE274" s="12"/>
      <c r="YF274" s="12"/>
      <c r="YG274" s="12"/>
      <c r="YH274" s="12"/>
      <c r="YI274" s="12"/>
      <c r="YJ274" s="12"/>
      <c r="YK274" s="12"/>
      <c r="YL274" s="12"/>
      <c r="YM274" s="12"/>
      <c r="YN274" s="12"/>
      <c r="YO274" s="12"/>
      <c r="YP274" s="12"/>
      <c r="YQ274" s="12"/>
      <c r="YR274" s="12"/>
      <c r="YS274" s="12"/>
      <c r="YT274" s="12"/>
      <c r="YU274" s="12"/>
      <c r="YV274" s="12"/>
      <c r="YW274" s="12"/>
      <c r="YX274" s="12"/>
      <c r="YY274" s="12"/>
      <c r="YZ274" s="12"/>
      <c r="ZA274" s="12"/>
      <c r="ZB274" s="12"/>
      <c r="ZC274" s="12"/>
      <c r="ZD274" s="12"/>
      <c r="ZE274" s="12"/>
      <c r="ZF274" s="12"/>
      <c r="ZG274" s="12"/>
      <c r="ZH274" s="12"/>
      <c r="ZI274" s="12"/>
      <c r="ZJ274" s="12"/>
      <c r="ZK274" s="12"/>
      <c r="ZL274" s="12"/>
      <c r="ZM274" s="12"/>
      <c r="ZN274" s="12"/>
      <c r="ZO274" s="12"/>
      <c r="ZP274" s="12"/>
      <c r="ZQ274" s="12"/>
      <c r="ZR274" s="12"/>
      <c r="ZS274" s="12"/>
      <c r="ZT274" s="12"/>
      <c r="ZU274" s="12"/>
      <c r="ZV274" s="12"/>
      <c r="ZW274" s="12"/>
      <c r="ZX274" s="12"/>
      <c r="ZY274" s="12"/>
      <c r="ZZ274" s="12"/>
      <c r="AAA274" s="12"/>
      <c r="AAB274" s="12"/>
      <c r="AAC274" s="12"/>
      <c r="AAD274" s="12"/>
      <c r="AAE274" s="12"/>
      <c r="AAF274" s="12"/>
      <c r="AAG274" s="12"/>
      <c r="AAH274" s="12"/>
      <c r="AAI274" s="12"/>
      <c r="AAJ274" s="12"/>
      <c r="AAK274" s="12"/>
      <c r="AAL274" s="12"/>
      <c r="AAM274" s="12"/>
      <c r="AAN274" s="12"/>
      <c r="AAO274" s="12"/>
      <c r="AAP274" s="12"/>
      <c r="AAQ274" s="12"/>
      <c r="AAR274" s="12"/>
      <c r="AAS274" s="12"/>
      <c r="AAT274" s="12"/>
      <c r="AAU274" s="12"/>
      <c r="AAV274" s="12"/>
      <c r="AAW274" s="12"/>
      <c r="AAX274" s="12"/>
      <c r="AAY274" s="12"/>
      <c r="AAZ274" s="12"/>
      <c r="ABA274" s="12"/>
      <c r="ABB274" s="12"/>
      <c r="ABC274" s="12"/>
      <c r="ABD274" s="12"/>
      <c r="ABE274" s="12"/>
      <c r="ABF274" s="12"/>
      <c r="ABG274" s="12"/>
      <c r="ABH274" s="12"/>
      <c r="ABI274" s="12"/>
      <c r="ABJ274" s="12"/>
      <c r="ABK274" s="12"/>
      <c r="ABL274" s="12"/>
      <c r="ABM274" s="12"/>
      <c r="ABN274" s="12"/>
      <c r="ABO274" s="12"/>
      <c r="ABP274" s="12"/>
      <c r="ABQ274" s="12"/>
      <c r="ABR274" s="12"/>
      <c r="ABS274" s="12"/>
      <c r="ABT274" s="12"/>
      <c r="ABU274" s="12"/>
      <c r="ABV274" s="12"/>
      <c r="ABW274" s="12"/>
      <c r="ABX274" s="12"/>
      <c r="ABY274" s="12"/>
      <c r="ABZ274" s="12"/>
      <c r="ACA274" s="12"/>
      <c r="ACB274" s="12"/>
      <c r="ACC274" s="12"/>
      <c r="ACD274" s="12"/>
      <c r="ACE274" s="12"/>
      <c r="ACF274" s="12"/>
      <c r="ACG274" s="12"/>
      <c r="ACH274" s="12"/>
      <c r="ACI274" s="12"/>
      <c r="ACJ274" s="12"/>
      <c r="ACK274" s="12"/>
      <c r="ACL274" s="12"/>
      <c r="ACM274" s="12"/>
      <c r="ACN274" s="12"/>
      <c r="ACO274" s="12"/>
      <c r="ACP274" s="12"/>
      <c r="ACQ274" s="12"/>
      <c r="ACR274" s="12"/>
      <c r="ACS274" s="12"/>
      <c r="ACT274" s="12"/>
      <c r="ACU274" s="12"/>
      <c r="ACV274" s="12"/>
      <c r="ACW274" s="12"/>
      <c r="ACX274" s="12"/>
      <c r="ACY274" s="12"/>
      <c r="ACZ274" s="12"/>
      <c r="ADA274" s="12"/>
      <c r="ADB274" s="12"/>
      <c r="ADC274" s="12"/>
      <c r="ADD274" s="12"/>
      <c r="ADE274" s="12"/>
      <c r="ADF274" s="12"/>
      <c r="ADG274" s="12"/>
      <c r="ADH274" s="12"/>
      <c r="ADI274" s="12"/>
      <c r="ADJ274" s="12"/>
      <c r="ADK274" s="12"/>
      <c r="ADL274" s="12"/>
      <c r="ADM274" s="12"/>
      <c r="ADN274" s="12"/>
      <c r="ADO274" s="12"/>
      <c r="ADP274" s="12"/>
      <c r="ADQ274" s="12"/>
      <c r="ADR274" s="12"/>
      <c r="ADS274" s="12"/>
      <c r="ADT274" s="12"/>
      <c r="ADU274" s="12"/>
      <c r="ADV274" s="12"/>
      <c r="ADW274" s="12"/>
      <c r="ADX274" s="12"/>
      <c r="ADY274" s="12"/>
      <c r="ADZ274" s="12"/>
      <c r="AEA274" s="12"/>
      <c r="AEB274" s="12"/>
      <c r="AEC274" s="12"/>
      <c r="AED274" s="12"/>
      <c r="AEE274" s="12"/>
      <c r="AEF274" s="12"/>
      <c r="AEG274" s="12"/>
      <c r="AEH274" s="12"/>
      <c r="AEI274" s="12"/>
      <c r="AEJ274" s="12"/>
      <c r="AEK274" s="12"/>
      <c r="AEL274" s="12"/>
      <c r="AEM274" s="12"/>
      <c r="AEN274" s="12"/>
      <c r="AEO274" s="12"/>
      <c r="AEP274" s="12"/>
      <c r="AEQ274" s="12"/>
      <c r="AER274" s="12"/>
      <c r="AES274" s="12"/>
      <c r="AET274" s="12"/>
      <c r="AEU274" s="12"/>
      <c r="AEV274" s="12"/>
      <c r="AEW274" s="12"/>
      <c r="AEX274" s="12"/>
      <c r="AEY274" s="12"/>
      <c r="AEZ274" s="12"/>
      <c r="AFA274" s="12"/>
      <c r="AFB274" s="12"/>
      <c r="AFC274" s="12"/>
      <c r="AFD274" s="12"/>
      <c r="AFE274" s="12"/>
      <c r="AFF274" s="12"/>
      <c r="AFG274" s="12"/>
      <c r="AFH274" s="12"/>
      <c r="AFI274" s="12"/>
      <c r="AFJ274" s="12"/>
      <c r="AFK274" s="12"/>
      <c r="AFL274" s="12"/>
      <c r="AFM274" s="12"/>
      <c r="AFN274" s="12"/>
      <c r="AFO274" s="12"/>
      <c r="AFP274" s="12"/>
      <c r="AFQ274" s="12"/>
      <c r="AFR274" s="12"/>
      <c r="AFS274" s="12"/>
      <c r="AFT274" s="12"/>
      <c r="AFU274" s="12"/>
      <c r="AFV274" s="12"/>
      <c r="AFW274" s="12"/>
      <c r="AFX274" s="12"/>
      <c r="AFY274" s="12"/>
      <c r="AFZ274" s="12"/>
      <c r="AGA274" s="12"/>
      <c r="AGB274" s="12"/>
      <c r="AGC274" s="12"/>
      <c r="AGD274" s="12"/>
      <c r="AGE274" s="12"/>
      <c r="AGF274" s="12"/>
      <c r="AGG274" s="12"/>
      <c r="AGH274" s="12"/>
      <c r="AGI274" s="12"/>
      <c r="AGJ274" s="12"/>
      <c r="AGK274" s="12"/>
      <c r="AGL274" s="12"/>
      <c r="AGM274" s="12"/>
      <c r="AGN274" s="12"/>
      <c r="AGO274" s="12"/>
      <c r="AGP274" s="12"/>
      <c r="AGQ274" s="12"/>
      <c r="AGR274" s="12"/>
      <c r="AGS274" s="12"/>
      <c r="AGT274" s="12"/>
      <c r="AGU274" s="12"/>
      <c r="AGV274" s="12"/>
      <c r="AGW274" s="12"/>
      <c r="AGX274" s="12"/>
      <c r="AGY274" s="12"/>
      <c r="AGZ274" s="12"/>
      <c r="AHA274" s="12"/>
      <c r="AHB274" s="12"/>
      <c r="AHC274" s="12"/>
      <c r="AHD274" s="12"/>
      <c r="AHE274" s="12"/>
      <c r="AHF274" s="12"/>
      <c r="AHG274" s="12"/>
      <c r="AHH274" s="12"/>
      <c r="AHI274" s="12"/>
      <c r="AHJ274" s="12"/>
      <c r="AHK274" s="12"/>
      <c r="AHL274" s="12"/>
      <c r="AHM274" s="12"/>
      <c r="AHN274" s="12"/>
      <c r="AHO274" s="12"/>
      <c r="AHP274" s="12"/>
      <c r="AHQ274" s="12"/>
      <c r="AHR274" s="12"/>
      <c r="AHS274" s="12"/>
      <c r="AHT274" s="12"/>
      <c r="AHU274" s="12"/>
      <c r="AHV274" s="12"/>
      <c r="AHW274" s="12"/>
      <c r="AHX274" s="12"/>
      <c r="AHY274" s="12"/>
      <c r="AHZ274" s="12"/>
      <c r="AIA274" s="12"/>
      <c r="AIB274" s="12"/>
      <c r="AIC274" s="12"/>
      <c r="AID274" s="12"/>
      <c r="AIE274" s="12"/>
      <c r="AIF274" s="12"/>
      <c r="AIG274" s="12"/>
      <c r="AIH274" s="12"/>
      <c r="AII274" s="12"/>
      <c r="AIJ274" s="12"/>
      <c r="AIK274" s="12"/>
      <c r="AIL274" s="12"/>
      <c r="AIM274" s="12"/>
      <c r="AIN274" s="12"/>
      <c r="AIO274" s="12"/>
      <c r="AIP274" s="12"/>
      <c r="AIQ274" s="12"/>
      <c r="AIR274" s="12"/>
      <c r="AIS274" s="12"/>
      <c r="AIT274" s="12"/>
      <c r="AIU274" s="12"/>
      <c r="AIV274" s="12"/>
      <c r="AIW274" s="12"/>
      <c r="AIX274" s="12"/>
      <c r="AIY274" s="12"/>
      <c r="AIZ274" s="12"/>
      <c r="AJA274" s="12"/>
      <c r="AJB274" s="12"/>
      <c r="AJC274" s="12"/>
      <c r="AJD274" s="12"/>
      <c r="AJE274" s="12"/>
      <c r="AJF274" s="12"/>
      <c r="AJG274" s="12"/>
      <c r="AJH274" s="12"/>
      <c r="AJI274" s="12"/>
      <c r="AJJ274" s="12"/>
      <c r="AJK274" s="12"/>
      <c r="AJL274" s="12"/>
      <c r="AJM274" s="12"/>
      <c r="AJN274" s="12"/>
      <c r="AJO274" s="12"/>
      <c r="AJP274" s="12"/>
      <c r="AJQ274" s="12"/>
      <c r="AJR274" s="12"/>
      <c r="AJS274" s="12"/>
      <c r="AJT274" s="12"/>
      <c r="AJU274" s="12"/>
      <c r="AJV274" s="12"/>
      <c r="AJW274" s="12"/>
      <c r="AJX274" s="12"/>
      <c r="AJY274" s="12"/>
      <c r="AJZ274" s="12"/>
      <c r="AKA274" s="12"/>
      <c r="AKB274" s="12"/>
      <c r="AKC274" s="12"/>
      <c r="AKD274" s="12"/>
      <c r="AKE274" s="12"/>
      <c r="AKF274" s="12"/>
      <c r="AKG274" s="12"/>
      <c r="AKH274" s="12"/>
      <c r="AKI274" s="12"/>
    </row>
    <row r="275" spans="1:971" ht="15" customHeight="1" outlineLevel="2" x14ac:dyDescent="0.3">
      <c r="A275" s="21">
        <v>13</v>
      </c>
      <c r="B275" s="48" t="s">
        <v>262</v>
      </c>
      <c r="C275" s="151">
        <f t="shared" si="85"/>
        <v>0</v>
      </c>
      <c r="D275" s="81">
        <f t="shared" si="81"/>
        <v>1</v>
      </c>
      <c r="E275" s="48"/>
      <c r="F275" s="135">
        <f t="shared" si="86"/>
        <v>0</v>
      </c>
      <c r="G275" s="115"/>
      <c r="H275" s="115"/>
      <c r="I275" s="71"/>
      <c r="J275" s="72"/>
      <c r="K275" s="71"/>
      <c r="L275" s="71"/>
      <c r="M275" s="71"/>
      <c r="N275" s="72">
        <f t="shared" si="87"/>
        <v>0</v>
      </c>
      <c r="O275" s="74"/>
      <c r="P275" s="74"/>
      <c r="Q275" s="71">
        <v>1</v>
      </c>
      <c r="R275" s="72">
        <f t="shared" si="88"/>
        <v>650.6</v>
      </c>
      <c r="S275" s="71">
        <v>0</v>
      </c>
      <c r="T275" s="74">
        <v>0</v>
      </c>
      <c r="U275" s="71">
        <v>5</v>
      </c>
      <c r="V275" s="72">
        <f t="shared" si="89"/>
        <v>115</v>
      </c>
      <c r="W275" s="73">
        <v>0</v>
      </c>
      <c r="X275" s="74">
        <v>0</v>
      </c>
      <c r="Y275" s="74"/>
      <c r="Z275" s="71">
        <v>2</v>
      </c>
      <c r="AA275" s="72">
        <v>73.3</v>
      </c>
      <c r="AB275" s="71">
        <v>0</v>
      </c>
      <c r="AC275" s="75">
        <v>0</v>
      </c>
      <c r="AD275" s="71"/>
      <c r="AE275" s="116"/>
      <c r="AF275" s="116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  <c r="BJ275" s="12"/>
      <c r="BK275" s="12"/>
      <c r="BL275" s="12"/>
      <c r="BM275" s="12"/>
      <c r="BN275" s="12"/>
      <c r="BO275" s="12"/>
      <c r="BP275" s="12"/>
      <c r="BQ275" s="12"/>
      <c r="BR275" s="12"/>
      <c r="BS275" s="12"/>
      <c r="BT275" s="12"/>
      <c r="BU275" s="12"/>
      <c r="BV275" s="12"/>
      <c r="BW275" s="12"/>
      <c r="BX275" s="12"/>
      <c r="BY275" s="12"/>
      <c r="BZ275" s="12"/>
      <c r="CA275" s="12"/>
      <c r="CB275" s="12"/>
      <c r="CC275" s="12"/>
      <c r="CD275" s="12"/>
      <c r="CE275" s="12"/>
      <c r="CF275" s="12"/>
      <c r="CG275" s="12"/>
      <c r="CH275" s="12"/>
      <c r="CI275" s="12"/>
      <c r="CJ275" s="12"/>
      <c r="CK275" s="12"/>
      <c r="CL275" s="12"/>
      <c r="CM275" s="12"/>
      <c r="CN275" s="12"/>
      <c r="CO275" s="12"/>
      <c r="CP275" s="12"/>
      <c r="CQ275" s="12"/>
      <c r="CR275" s="12"/>
      <c r="CS275" s="12"/>
      <c r="CT275" s="12"/>
      <c r="CU275" s="12"/>
      <c r="CV275" s="12"/>
      <c r="CW275" s="12"/>
      <c r="CX275" s="12"/>
      <c r="CY275" s="12"/>
      <c r="CZ275" s="12"/>
      <c r="DA275" s="12"/>
      <c r="DB275" s="12"/>
      <c r="DC275" s="12"/>
      <c r="DD275" s="12"/>
      <c r="DE275" s="12"/>
      <c r="DF275" s="12"/>
      <c r="DG275" s="12"/>
      <c r="DH275" s="12"/>
      <c r="DI275" s="12"/>
      <c r="DJ275" s="12"/>
      <c r="DK275" s="12"/>
      <c r="DL275" s="12"/>
      <c r="DM275" s="12"/>
      <c r="DN275" s="12"/>
      <c r="DO275" s="12"/>
      <c r="DP275" s="12"/>
      <c r="DQ275" s="12"/>
      <c r="DR275" s="12"/>
      <c r="DS275" s="12"/>
      <c r="DT275" s="12"/>
      <c r="DU275" s="12"/>
      <c r="DV275" s="12"/>
      <c r="DW275" s="12"/>
      <c r="DX275" s="12"/>
      <c r="DY275" s="12"/>
      <c r="DZ275" s="12"/>
      <c r="EA275" s="12"/>
      <c r="EB275" s="12"/>
      <c r="EC275" s="12"/>
      <c r="ED275" s="12"/>
      <c r="EE275" s="12"/>
      <c r="EF275" s="12"/>
      <c r="EG275" s="12"/>
      <c r="EH275" s="12"/>
      <c r="EI275" s="12"/>
      <c r="EJ275" s="12"/>
      <c r="EK275" s="12"/>
      <c r="EL275" s="12"/>
      <c r="EM275" s="12"/>
      <c r="EN275" s="12"/>
      <c r="EO275" s="12"/>
      <c r="EP275" s="12"/>
      <c r="EQ275" s="12"/>
      <c r="ER275" s="12"/>
      <c r="ES275" s="12"/>
      <c r="ET275" s="12"/>
      <c r="EU275" s="12"/>
      <c r="EV275" s="12"/>
      <c r="EW275" s="12"/>
      <c r="EX275" s="12"/>
      <c r="EY275" s="12"/>
      <c r="EZ275" s="12"/>
      <c r="FA275" s="12"/>
      <c r="FB275" s="12"/>
      <c r="FC275" s="12"/>
      <c r="FD275" s="12"/>
      <c r="FE275" s="12"/>
      <c r="FF275" s="12"/>
      <c r="FG275" s="12"/>
      <c r="FH275" s="12"/>
      <c r="FI275" s="12"/>
      <c r="FJ275" s="12"/>
      <c r="FK275" s="12"/>
      <c r="FL275" s="12"/>
      <c r="FM275" s="12"/>
      <c r="FN275" s="12"/>
      <c r="FO275" s="12"/>
      <c r="FP275" s="12"/>
      <c r="FQ275" s="12"/>
      <c r="FR275" s="12"/>
      <c r="FS275" s="12"/>
      <c r="FT275" s="12"/>
      <c r="FU275" s="12"/>
      <c r="FV275" s="12"/>
      <c r="FW275" s="12"/>
      <c r="FX275" s="12"/>
      <c r="FY275" s="12"/>
      <c r="FZ275" s="12"/>
      <c r="GA275" s="12"/>
      <c r="GB275" s="12"/>
      <c r="GC275" s="12"/>
      <c r="GD275" s="12"/>
      <c r="GE275" s="12"/>
      <c r="GF275" s="12"/>
      <c r="GG275" s="12"/>
      <c r="GH275" s="12"/>
      <c r="GI275" s="12"/>
      <c r="GJ275" s="12"/>
      <c r="GK275" s="12"/>
      <c r="GL275" s="12"/>
      <c r="GM275" s="12"/>
      <c r="GN275" s="12"/>
      <c r="GO275" s="12"/>
      <c r="GP275" s="12"/>
      <c r="GQ275" s="12"/>
      <c r="GR275" s="12"/>
      <c r="GS275" s="12"/>
      <c r="GT275" s="12"/>
      <c r="GU275" s="12"/>
      <c r="GV275" s="12"/>
      <c r="GW275" s="12"/>
      <c r="GX275" s="12"/>
      <c r="GY275" s="12"/>
      <c r="GZ275" s="12"/>
      <c r="HA275" s="12"/>
      <c r="HB275" s="12"/>
      <c r="HC275" s="12"/>
      <c r="HD275" s="12"/>
      <c r="HE275" s="12"/>
      <c r="HF275" s="12"/>
      <c r="HG275" s="12"/>
      <c r="HH275" s="12"/>
      <c r="HI275" s="12"/>
      <c r="HJ275" s="12"/>
      <c r="HK275" s="12"/>
      <c r="HL275" s="12"/>
      <c r="HM275" s="12"/>
      <c r="HN275" s="12"/>
      <c r="HO275" s="12"/>
      <c r="HP275" s="12"/>
      <c r="HQ275" s="12"/>
      <c r="HR275" s="12"/>
      <c r="HS275" s="12"/>
      <c r="HT275" s="12"/>
      <c r="HU275" s="12"/>
      <c r="HV275" s="12"/>
      <c r="HW275" s="12"/>
      <c r="HX275" s="12"/>
      <c r="HY275" s="12"/>
      <c r="HZ275" s="12"/>
      <c r="IA275" s="12"/>
      <c r="IB275" s="12"/>
      <c r="IC275" s="12"/>
      <c r="ID275" s="12"/>
      <c r="IE275" s="12"/>
      <c r="IF275" s="12"/>
      <c r="IG275" s="12"/>
      <c r="IH275" s="12"/>
      <c r="II275" s="12"/>
      <c r="IJ275" s="12"/>
      <c r="IK275" s="12"/>
      <c r="IL275" s="12"/>
      <c r="IM275" s="12"/>
      <c r="IN275" s="12"/>
      <c r="IO275" s="12"/>
      <c r="IP275" s="12"/>
      <c r="IQ275" s="12"/>
      <c r="IR275" s="12"/>
      <c r="IS275" s="12"/>
      <c r="IT275" s="12"/>
      <c r="IU275" s="12"/>
      <c r="IV275" s="12"/>
      <c r="IW275" s="12"/>
      <c r="IX275" s="12"/>
      <c r="IY275" s="12"/>
      <c r="IZ275" s="12"/>
      <c r="JA275" s="12"/>
      <c r="JB275" s="12"/>
      <c r="JC275" s="12"/>
      <c r="JD275" s="12"/>
      <c r="JE275" s="12"/>
      <c r="JF275" s="12"/>
      <c r="JG275" s="12"/>
      <c r="JH275" s="12"/>
      <c r="JI275" s="12"/>
      <c r="JJ275" s="12"/>
      <c r="JK275" s="12"/>
      <c r="JL275" s="12"/>
      <c r="JM275" s="12"/>
      <c r="JN275" s="12"/>
      <c r="JO275" s="12"/>
      <c r="JP275" s="12"/>
      <c r="JQ275" s="12"/>
      <c r="JR275" s="12"/>
      <c r="JS275" s="12"/>
      <c r="JT275" s="12"/>
      <c r="JU275" s="12"/>
      <c r="JV275" s="12"/>
      <c r="JW275" s="12"/>
      <c r="JX275" s="12"/>
      <c r="JY275" s="12"/>
      <c r="JZ275" s="12"/>
      <c r="KA275" s="12"/>
      <c r="KB275" s="12"/>
      <c r="KC275" s="12"/>
      <c r="KD275" s="12"/>
      <c r="KE275" s="12"/>
      <c r="KF275" s="12"/>
      <c r="KG275" s="12"/>
      <c r="KH275" s="12"/>
      <c r="KI275" s="12"/>
      <c r="KJ275" s="12"/>
      <c r="KK275" s="12"/>
      <c r="KL275" s="12"/>
      <c r="KM275" s="12"/>
      <c r="KN275" s="12"/>
      <c r="KO275" s="12"/>
      <c r="KP275" s="12"/>
      <c r="KQ275" s="12"/>
      <c r="KR275" s="12"/>
      <c r="KS275" s="12"/>
      <c r="KT275" s="12"/>
      <c r="KU275" s="12"/>
      <c r="KV275" s="12"/>
      <c r="KW275" s="12"/>
      <c r="KX275" s="12"/>
      <c r="KY275" s="12"/>
      <c r="KZ275" s="12"/>
      <c r="LA275" s="12"/>
      <c r="LB275" s="12"/>
      <c r="LC275" s="12"/>
      <c r="LD275" s="12"/>
      <c r="LE275" s="12"/>
      <c r="LF275" s="12"/>
      <c r="LG275" s="12"/>
      <c r="LH275" s="12"/>
      <c r="LI275" s="12"/>
      <c r="LJ275" s="12"/>
      <c r="LK275" s="12"/>
      <c r="LL275" s="12"/>
      <c r="LM275" s="12"/>
      <c r="LN275" s="12"/>
      <c r="LO275" s="12"/>
      <c r="LP275" s="12"/>
      <c r="LQ275" s="12"/>
      <c r="LR275" s="12"/>
      <c r="LS275" s="12"/>
      <c r="LT275" s="12"/>
      <c r="LU275" s="12"/>
      <c r="LV275" s="12"/>
      <c r="LW275" s="12"/>
      <c r="LX275" s="12"/>
      <c r="LY275" s="12"/>
      <c r="LZ275" s="12"/>
      <c r="MA275" s="12"/>
      <c r="MB275" s="12"/>
      <c r="MC275" s="12"/>
      <c r="MD275" s="12"/>
      <c r="ME275" s="12"/>
      <c r="MF275" s="12"/>
      <c r="MG275" s="12"/>
      <c r="MH275" s="12"/>
      <c r="MI275" s="12"/>
      <c r="MJ275" s="12"/>
      <c r="MK275" s="12"/>
      <c r="ML275" s="12"/>
      <c r="MM275" s="12"/>
      <c r="MN275" s="12"/>
      <c r="MO275" s="12"/>
      <c r="MP275" s="12"/>
      <c r="MQ275" s="12"/>
      <c r="MR275" s="12"/>
      <c r="MS275" s="12"/>
      <c r="MT275" s="12"/>
      <c r="MU275" s="12"/>
      <c r="MV275" s="12"/>
      <c r="MW275" s="12"/>
      <c r="MX275" s="12"/>
      <c r="MY275" s="12"/>
      <c r="MZ275" s="12"/>
      <c r="NA275" s="12"/>
      <c r="NB275" s="12"/>
      <c r="NC275" s="12"/>
      <c r="ND275" s="12"/>
      <c r="NE275" s="12"/>
      <c r="NF275" s="12"/>
      <c r="NG275" s="12"/>
      <c r="NH275" s="12"/>
      <c r="NI275" s="12"/>
      <c r="NJ275" s="12"/>
      <c r="NK275" s="12"/>
      <c r="NL275" s="12"/>
      <c r="NM275" s="12"/>
      <c r="NN275" s="12"/>
      <c r="NO275" s="12"/>
      <c r="NP275" s="12"/>
      <c r="NQ275" s="12"/>
      <c r="NR275" s="12"/>
      <c r="NS275" s="12"/>
      <c r="NT275" s="12"/>
      <c r="NU275" s="12"/>
      <c r="NV275" s="12"/>
      <c r="NW275" s="12"/>
      <c r="NX275" s="12"/>
      <c r="NY275" s="12"/>
      <c r="NZ275" s="12"/>
      <c r="OA275" s="12"/>
      <c r="OB275" s="12"/>
      <c r="OC275" s="12"/>
      <c r="OD275" s="12"/>
      <c r="OE275" s="12"/>
      <c r="OF275" s="12"/>
      <c r="OG275" s="12"/>
      <c r="OH275" s="12"/>
      <c r="OI275" s="12"/>
      <c r="OJ275" s="12"/>
      <c r="OK275" s="12"/>
      <c r="OL275" s="12"/>
      <c r="OM275" s="12"/>
      <c r="ON275" s="12"/>
      <c r="OO275" s="12"/>
      <c r="OP275" s="12"/>
      <c r="OQ275" s="12"/>
      <c r="OR275" s="12"/>
      <c r="OS275" s="12"/>
      <c r="OT275" s="12"/>
      <c r="OU275" s="12"/>
      <c r="OV275" s="12"/>
      <c r="OW275" s="12"/>
      <c r="OX275" s="12"/>
      <c r="OY275" s="12"/>
      <c r="OZ275" s="12"/>
      <c r="PA275" s="12"/>
      <c r="PB275" s="12"/>
      <c r="PC275" s="12"/>
      <c r="PD275" s="12"/>
      <c r="PE275" s="12"/>
      <c r="PF275" s="12"/>
      <c r="PG275" s="12"/>
      <c r="PH275" s="12"/>
      <c r="PI275" s="12"/>
      <c r="PJ275" s="12"/>
      <c r="PK275" s="12"/>
      <c r="PL275" s="12"/>
      <c r="PM275" s="12"/>
      <c r="PN275" s="12"/>
      <c r="PO275" s="12"/>
      <c r="PP275" s="12"/>
      <c r="PQ275" s="12"/>
      <c r="PR275" s="12"/>
      <c r="PS275" s="12"/>
      <c r="PT275" s="12"/>
      <c r="PU275" s="12"/>
      <c r="PV275" s="12"/>
      <c r="PW275" s="12"/>
      <c r="PX275" s="12"/>
      <c r="PY275" s="12"/>
      <c r="PZ275" s="12"/>
      <c r="QA275" s="12"/>
      <c r="QB275" s="12"/>
      <c r="QC275" s="12"/>
      <c r="QD275" s="12"/>
      <c r="QE275" s="12"/>
      <c r="QF275" s="12"/>
      <c r="QG275" s="12"/>
      <c r="QH275" s="12"/>
      <c r="QI275" s="12"/>
      <c r="QJ275" s="12"/>
      <c r="QK275" s="12"/>
      <c r="QL275" s="12"/>
      <c r="QM275" s="12"/>
      <c r="QN275" s="12"/>
      <c r="QO275" s="12"/>
      <c r="QP275" s="12"/>
      <c r="QQ275" s="12"/>
      <c r="QR275" s="12"/>
      <c r="QS275" s="12"/>
      <c r="QT275" s="12"/>
      <c r="QU275" s="12"/>
      <c r="QV275" s="12"/>
      <c r="QW275" s="12"/>
      <c r="QX275" s="12"/>
      <c r="QY275" s="12"/>
      <c r="QZ275" s="12"/>
      <c r="RA275" s="12"/>
      <c r="RB275" s="12"/>
      <c r="RC275" s="12"/>
      <c r="RD275" s="12"/>
      <c r="RE275" s="12"/>
      <c r="RF275" s="12"/>
      <c r="RG275" s="12"/>
      <c r="RH275" s="12"/>
      <c r="RI275" s="12"/>
      <c r="RJ275" s="12"/>
      <c r="RK275" s="12"/>
      <c r="RL275" s="12"/>
      <c r="RM275" s="12"/>
      <c r="RN275" s="12"/>
      <c r="RO275" s="12"/>
      <c r="RP275" s="12"/>
      <c r="RQ275" s="12"/>
      <c r="RR275" s="12"/>
      <c r="RS275" s="12"/>
      <c r="RT275" s="12"/>
      <c r="RU275" s="12"/>
      <c r="RV275" s="12"/>
      <c r="RW275" s="12"/>
      <c r="RX275" s="12"/>
      <c r="RY275" s="12"/>
      <c r="RZ275" s="12"/>
      <c r="SA275" s="12"/>
      <c r="SB275" s="12"/>
      <c r="SC275" s="12"/>
      <c r="SD275" s="12"/>
      <c r="SE275" s="12"/>
      <c r="SF275" s="12"/>
      <c r="SG275" s="12"/>
      <c r="SH275" s="12"/>
      <c r="SI275" s="12"/>
      <c r="SJ275" s="12"/>
      <c r="SK275" s="12"/>
      <c r="SL275" s="12"/>
      <c r="SM275" s="12"/>
      <c r="SN275" s="12"/>
      <c r="SO275" s="12"/>
      <c r="SP275" s="12"/>
      <c r="SQ275" s="12"/>
      <c r="SR275" s="12"/>
      <c r="SS275" s="12"/>
      <c r="ST275" s="12"/>
      <c r="SU275" s="12"/>
      <c r="SV275" s="12"/>
      <c r="SW275" s="12"/>
      <c r="SX275" s="12"/>
      <c r="SY275" s="12"/>
      <c r="SZ275" s="12"/>
      <c r="TA275" s="12"/>
      <c r="TB275" s="12"/>
      <c r="TC275" s="12"/>
      <c r="TD275" s="12"/>
      <c r="TE275" s="12"/>
      <c r="TF275" s="12"/>
      <c r="TG275" s="12"/>
      <c r="TH275" s="12"/>
      <c r="TI275" s="12"/>
      <c r="TJ275" s="12"/>
      <c r="TK275" s="12"/>
      <c r="TL275" s="12"/>
      <c r="TM275" s="12"/>
      <c r="TN275" s="12"/>
      <c r="TO275" s="12"/>
      <c r="TP275" s="12"/>
      <c r="TQ275" s="12"/>
      <c r="TR275" s="12"/>
      <c r="TS275" s="12"/>
      <c r="TT275" s="12"/>
      <c r="TU275" s="12"/>
      <c r="TV275" s="12"/>
      <c r="TW275" s="12"/>
      <c r="TX275" s="12"/>
      <c r="TY275" s="12"/>
      <c r="TZ275" s="12"/>
      <c r="UA275" s="12"/>
      <c r="UB275" s="12"/>
      <c r="UC275" s="12"/>
      <c r="UD275" s="12"/>
      <c r="UE275" s="12"/>
      <c r="UF275" s="12"/>
      <c r="UG275" s="12"/>
      <c r="UH275" s="12"/>
      <c r="UI275" s="12"/>
      <c r="UJ275" s="12"/>
      <c r="UK275" s="12"/>
      <c r="UL275" s="12"/>
      <c r="UM275" s="12"/>
      <c r="UN275" s="12"/>
      <c r="UO275" s="12"/>
      <c r="UP275" s="12"/>
      <c r="UQ275" s="12"/>
      <c r="UR275" s="12"/>
      <c r="US275" s="12"/>
      <c r="UT275" s="12"/>
      <c r="UU275" s="12"/>
      <c r="UV275" s="12"/>
      <c r="UW275" s="12"/>
      <c r="UX275" s="12"/>
      <c r="UY275" s="12"/>
      <c r="UZ275" s="12"/>
      <c r="VA275" s="12"/>
      <c r="VB275" s="12"/>
      <c r="VC275" s="12"/>
      <c r="VD275" s="12"/>
      <c r="VE275" s="12"/>
      <c r="VF275" s="12"/>
      <c r="VG275" s="12"/>
      <c r="VH275" s="12"/>
      <c r="VI275" s="12"/>
      <c r="VJ275" s="12"/>
      <c r="VK275" s="12"/>
      <c r="VL275" s="12"/>
      <c r="VM275" s="12"/>
      <c r="VN275" s="12"/>
      <c r="VO275" s="12"/>
      <c r="VP275" s="12"/>
      <c r="VQ275" s="12"/>
      <c r="VR275" s="12"/>
      <c r="VS275" s="12"/>
      <c r="VT275" s="12"/>
      <c r="VU275" s="12"/>
      <c r="VV275" s="12"/>
      <c r="VW275" s="12"/>
      <c r="VX275" s="12"/>
      <c r="VY275" s="12"/>
      <c r="VZ275" s="12"/>
      <c r="WA275" s="12"/>
      <c r="WB275" s="12"/>
      <c r="WC275" s="12"/>
      <c r="WD275" s="12"/>
      <c r="WE275" s="12"/>
      <c r="WF275" s="12"/>
      <c r="WG275" s="12"/>
      <c r="WH275" s="12"/>
      <c r="WI275" s="12"/>
      <c r="WJ275" s="12"/>
      <c r="WK275" s="12"/>
      <c r="WL275" s="12"/>
      <c r="WM275" s="12"/>
      <c r="WN275" s="12"/>
      <c r="WO275" s="12"/>
      <c r="WP275" s="12"/>
      <c r="WQ275" s="12"/>
      <c r="WR275" s="12"/>
      <c r="WS275" s="12"/>
      <c r="WT275" s="12"/>
      <c r="WU275" s="12"/>
      <c r="WV275" s="12"/>
      <c r="WW275" s="12"/>
      <c r="WX275" s="12"/>
      <c r="WY275" s="12"/>
      <c r="WZ275" s="12"/>
      <c r="XA275" s="12"/>
      <c r="XB275" s="12"/>
      <c r="XC275" s="12"/>
      <c r="XD275" s="12"/>
      <c r="XE275" s="12"/>
      <c r="XF275" s="12"/>
      <c r="XG275" s="12"/>
      <c r="XH275" s="12"/>
      <c r="XI275" s="12"/>
      <c r="XJ275" s="12"/>
      <c r="XK275" s="12"/>
      <c r="XL275" s="12"/>
      <c r="XM275" s="12"/>
      <c r="XN275" s="12"/>
      <c r="XO275" s="12"/>
      <c r="XP275" s="12"/>
      <c r="XQ275" s="12"/>
      <c r="XR275" s="12"/>
      <c r="XS275" s="12"/>
      <c r="XT275" s="12"/>
      <c r="XU275" s="12"/>
      <c r="XV275" s="12"/>
      <c r="XW275" s="12"/>
      <c r="XX275" s="12"/>
      <c r="XY275" s="12"/>
      <c r="XZ275" s="12"/>
      <c r="YA275" s="12"/>
      <c r="YB275" s="12"/>
      <c r="YC275" s="12"/>
      <c r="YD275" s="12"/>
      <c r="YE275" s="12"/>
      <c r="YF275" s="12"/>
      <c r="YG275" s="12"/>
      <c r="YH275" s="12"/>
      <c r="YI275" s="12"/>
      <c r="YJ275" s="12"/>
      <c r="YK275" s="12"/>
      <c r="YL275" s="12"/>
      <c r="YM275" s="12"/>
      <c r="YN275" s="12"/>
      <c r="YO275" s="12"/>
      <c r="YP275" s="12"/>
      <c r="YQ275" s="12"/>
      <c r="YR275" s="12"/>
      <c r="YS275" s="12"/>
      <c r="YT275" s="12"/>
      <c r="YU275" s="12"/>
      <c r="YV275" s="12"/>
      <c r="YW275" s="12"/>
      <c r="YX275" s="12"/>
      <c r="YY275" s="12"/>
      <c r="YZ275" s="12"/>
      <c r="ZA275" s="12"/>
      <c r="ZB275" s="12"/>
      <c r="ZC275" s="12"/>
      <c r="ZD275" s="12"/>
      <c r="ZE275" s="12"/>
      <c r="ZF275" s="12"/>
      <c r="ZG275" s="12"/>
      <c r="ZH275" s="12"/>
      <c r="ZI275" s="12"/>
      <c r="ZJ275" s="12"/>
      <c r="ZK275" s="12"/>
      <c r="ZL275" s="12"/>
      <c r="ZM275" s="12"/>
      <c r="ZN275" s="12"/>
      <c r="ZO275" s="12"/>
      <c r="ZP275" s="12"/>
      <c r="ZQ275" s="12"/>
      <c r="ZR275" s="12"/>
      <c r="ZS275" s="12"/>
      <c r="ZT275" s="12"/>
      <c r="ZU275" s="12"/>
      <c r="ZV275" s="12"/>
      <c r="ZW275" s="12"/>
      <c r="ZX275" s="12"/>
      <c r="ZY275" s="12"/>
      <c r="ZZ275" s="12"/>
      <c r="AAA275" s="12"/>
      <c r="AAB275" s="12"/>
      <c r="AAC275" s="12"/>
      <c r="AAD275" s="12"/>
      <c r="AAE275" s="12"/>
      <c r="AAF275" s="12"/>
      <c r="AAG275" s="12"/>
      <c r="AAH275" s="12"/>
      <c r="AAI275" s="12"/>
      <c r="AAJ275" s="12"/>
      <c r="AAK275" s="12"/>
      <c r="AAL275" s="12"/>
      <c r="AAM275" s="12"/>
      <c r="AAN275" s="12"/>
      <c r="AAO275" s="12"/>
      <c r="AAP275" s="12"/>
      <c r="AAQ275" s="12"/>
      <c r="AAR275" s="12"/>
      <c r="AAS275" s="12"/>
      <c r="AAT275" s="12"/>
      <c r="AAU275" s="12"/>
      <c r="AAV275" s="12"/>
      <c r="AAW275" s="12"/>
      <c r="AAX275" s="12"/>
      <c r="AAY275" s="12"/>
      <c r="AAZ275" s="12"/>
      <c r="ABA275" s="12"/>
      <c r="ABB275" s="12"/>
      <c r="ABC275" s="12"/>
      <c r="ABD275" s="12"/>
      <c r="ABE275" s="12"/>
      <c r="ABF275" s="12"/>
      <c r="ABG275" s="12"/>
      <c r="ABH275" s="12"/>
      <c r="ABI275" s="12"/>
      <c r="ABJ275" s="12"/>
      <c r="ABK275" s="12"/>
      <c r="ABL275" s="12"/>
      <c r="ABM275" s="12"/>
      <c r="ABN275" s="12"/>
      <c r="ABO275" s="12"/>
      <c r="ABP275" s="12"/>
      <c r="ABQ275" s="12"/>
      <c r="ABR275" s="12"/>
      <c r="ABS275" s="12"/>
      <c r="ABT275" s="12"/>
      <c r="ABU275" s="12"/>
      <c r="ABV275" s="12"/>
      <c r="ABW275" s="12"/>
      <c r="ABX275" s="12"/>
      <c r="ABY275" s="12"/>
      <c r="ABZ275" s="12"/>
      <c r="ACA275" s="12"/>
      <c r="ACB275" s="12"/>
      <c r="ACC275" s="12"/>
      <c r="ACD275" s="12"/>
      <c r="ACE275" s="12"/>
      <c r="ACF275" s="12"/>
      <c r="ACG275" s="12"/>
      <c r="ACH275" s="12"/>
      <c r="ACI275" s="12"/>
      <c r="ACJ275" s="12"/>
      <c r="ACK275" s="12"/>
      <c r="ACL275" s="12"/>
      <c r="ACM275" s="12"/>
      <c r="ACN275" s="12"/>
      <c r="ACO275" s="12"/>
      <c r="ACP275" s="12"/>
      <c r="ACQ275" s="12"/>
      <c r="ACR275" s="12"/>
      <c r="ACS275" s="12"/>
      <c r="ACT275" s="12"/>
      <c r="ACU275" s="12"/>
      <c r="ACV275" s="12"/>
      <c r="ACW275" s="12"/>
      <c r="ACX275" s="12"/>
      <c r="ACY275" s="12"/>
      <c r="ACZ275" s="12"/>
      <c r="ADA275" s="12"/>
      <c r="ADB275" s="12"/>
      <c r="ADC275" s="12"/>
      <c r="ADD275" s="12"/>
      <c r="ADE275" s="12"/>
      <c r="ADF275" s="12"/>
      <c r="ADG275" s="12"/>
      <c r="ADH275" s="12"/>
      <c r="ADI275" s="12"/>
      <c r="ADJ275" s="12"/>
      <c r="ADK275" s="12"/>
      <c r="ADL275" s="12"/>
      <c r="ADM275" s="12"/>
      <c r="ADN275" s="12"/>
      <c r="ADO275" s="12"/>
      <c r="ADP275" s="12"/>
      <c r="ADQ275" s="12"/>
      <c r="ADR275" s="12"/>
      <c r="ADS275" s="12"/>
      <c r="ADT275" s="12"/>
      <c r="ADU275" s="12"/>
      <c r="ADV275" s="12"/>
      <c r="ADW275" s="12"/>
      <c r="ADX275" s="12"/>
      <c r="ADY275" s="12"/>
      <c r="ADZ275" s="12"/>
      <c r="AEA275" s="12"/>
      <c r="AEB275" s="12"/>
      <c r="AEC275" s="12"/>
      <c r="AED275" s="12"/>
      <c r="AEE275" s="12"/>
      <c r="AEF275" s="12"/>
      <c r="AEG275" s="12"/>
      <c r="AEH275" s="12"/>
      <c r="AEI275" s="12"/>
      <c r="AEJ275" s="12"/>
      <c r="AEK275" s="12"/>
      <c r="AEL275" s="12"/>
      <c r="AEM275" s="12"/>
      <c r="AEN275" s="12"/>
      <c r="AEO275" s="12"/>
      <c r="AEP275" s="12"/>
      <c r="AEQ275" s="12"/>
      <c r="AER275" s="12"/>
      <c r="AES275" s="12"/>
      <c r="AET275" s="12"/>
      <c r="AEU275" s="12"/>
      <c r="AEV275" s="12"/>
      <c r="AEW275" s="12"/>
      <c r="AEX275" s="12"/>
      <c r="AEY275" s="12"/>
      <c r="AEZ275" s="12"/>
      <c r="AFA275" s="12"/>
      <c r="AFB275" s="12"/>
      <c r="AFC275" s="12"/>
      <c r="AFD275" s="12"/>
      <c r="AFE275" s="12"/>
      <c r="AFF275" s="12"/>
      <c r="AFG275" s="12"/>
      <c r="AFH275" s="12"/>
      <c r="AFI275" s="12"/>
      <c r="AFJ275" s="12"/>
      <c r="AFK275" s="12"/>
      <c r="AFL275" s="12"/>
      <c r="AFM275" s="12"/>
      <c r="AFN275" s="12"/>
      <c r="AFO275" s="12"/>
      <c r="AFP275" s="12"/>
      <c r="AFQ275" s="12"/>
      <c r="AFR275" s="12"/>
      <c r="AFS275" s="12"/>
      <c r="AFT275" s="12"/>
      <c r="AFU275" s="12"/>
      <c r="AFV275" s="12"/>
      <c r="AFW275" s="12"/>
      <c r="AFX275" s="12"/>
      <c r="AFY275" s="12"/>
      <c r="AFZ275" s="12"/>
      <c r="AGA275" s="12"/>
      <c r="AGB275" s="12"/>
      <c r="AGC275" s="12"/>
      <c r="AGD275" s="12"/>
      <c r="AGE275" s="12"/>
      <c r="AGF275" s="12"/>
      <c r="AGG275" s="12"/>
      <c r="AGH275" s="12"/>
      <c r="AGI275" s="12"/>
      <c r="AGJ275" s="12"/>
      <c r="AGK275" s="12"/>
      <c r="AGL275" s="12"/>
      <c r="AGM275" s="12"/>
      <c r="AGN275" s="12"/>
      <c r="AGO275" s="12"/>
      <c r="AGP275" s="12"/>
      <c r="AGQ275" s="12"/>
      <c r="AGR275" s="12"/>
      <c r="AGS275" s="12"/>
      <c r="AGT275" s="12"/>
      <c r="AGU275" s="12"/>
      <c r="AGV275" s="12"/>
      <c r="AGW275" s="12"/>
      <c r="AGX275" s="12"/>
      <c r="AGY275" s="12"/>
      <c r="AGZ275" s="12"/>
      <c r="AHA275" s="12"/>
      <c r="AHB275" s="12"/>
      <c r="AHC275" s="12"/>
      <c r="AHD275" s="12"/>
      <c r="AHE275" s="12"/>
      <c r="AHF275" s="12"/>
      <c r="AHG275" s="12"/>
      <c r="AHH275" s="12"/>
      <c r="AHI275" s="12"/>
      <c r="AHJ275" s="12"/>
      <c r="AHK275" s="12"/>
      <c r="AHL275" s="12"/>
      <c r="AHM275" s="12"/>
      <c r="AHN275" s="12"/>
      <c r="AHO275" s="12"/>
      <c r="AHP275" s="12"/>
      <c r="AHQ275" s="12"/>
      <c r="AHR275" s="12"/>
      <c r="AHS275" s="12"/>
      <c r="AHT275" s="12"/>
      <c r="AHU275" s="12"/>
      <c r="AHV275" s="12"/>
      <c r="AHW275" s="12"/>
      <c r="AHX275" s="12"/>
      <c r="AHY275" s="12"/>
      <c r="AHZ275" s="12"/>
      <c r="AIA275" s="12"/>
      <c r="AIB275" s="12"/>
      <c r="AIC275" s="12"/>
      <c r="AID275" s="12"/>
      <c r="AIE275" s="12"/>
      <c r="AIF275" s="12"/>
      <c r="AIG275" s="12"/>
      <c r="AIH275" s="12"/>
      <c r="AII275" s="12"/>
      <c r="AIJ275" s="12"/>
      <c r="AIK275" s="12"/>
      <c r="AIL275" s="12"/>
      <c r="AIM275" s="12"/>
      <c r="AIN275" s="12"/>
      <c r="AIO275" s="12"/>
      <c r="AIP275" s="12"/>
      <c r="AIQ275" s="12"/>
      <c r="AIR275" s="12"/>
      <c r="AIS275" s="12"/>
      <c r="AIT275" s="12"/>
      <c r="AIU275" s="12"/>
      <c r="AIV275" s="12"/>
      <c r="AIW275" s="12"/>
      <c r="AIX275" s="12"/>
      <c r="AIY275" s="12"/>
      <c r="AIZ275" s="12"/>
      <c r="AJA275" s="12"/>
      <c r="AJB275" s="12"/>
      <c r="AJC275" s="12"/>
      <c r="AJD275" s="12"/>
      <c r="AJE275" s="12"/>
      <c r="AJF275" s="12"/>
      <c r="AJG275" s="12"/>
      <c r="AJH275" s="12"/>
      <c r="AJI275" s="12"/>
      <c r="AJJ275" s="12"/>
      <c r="AJK275" s="12"/>
      <c r="AJL275" s="12"/>
      <c r="AJM275" s="12"/>
      <c r="AJN275" s="12"/>
      <c r="AJO275" s="12"/>
      <c r="AJP275" s="12"/>
      <c r="AJQ275" s="12"/>
      <c r="AJR275" s="12"/>
      <c r="AJS275" s="12"/>
      <c r="AJT275" s="12"/>
      <c r="AJU275" s="12"/>
      <c r="AJV275" s="12"/>
      <c r="AJW275" s="12"/>
      <c r="AJX275" s="12"/>
      <c r="AJY275" s="12"/>
      <c r="AJZ275" s="12"/>
      <c r="AKA275" s="12"/>
      <c r="AKB275" s="12"/>
      <c r="AKC275" s="12"/>
      <c r="AKD275" s="12"/>
      <c r="AKE275" s="12"/>
      <c r="AKF275" s="12"/>
      <c r="AKG275" s="12"/>
      <c r="AKH275" s="12"/>
      <c r="AKI275" s="12"/>
    </row>
    <row r="276" spans="1:971" ht="15" customHeight="1" outlineLevel="1" x14ac:dyDescent="0.3">
      <c r="A276" s="176"/>
      <c r="B276" s="160"/>
      <c r="C276" s="26"/>
      <c r="D276" s="26"/>
      <c r="E276" s="26"/>
      <c r="F276" s="81"/>
      <c r="G276" s="81"/>
      <c r="H276" s="81"/>
      <c r="I276" s="71"/>
      <c r="J276" s="72"/>
      <c r="K276" s="73"/>
      <c r="L276" s="71"/>
      <c r="M276" s="71"/>
      <c r="N276" s="72"/>
      <c r="O276" s="71"/>
      <c r="P276" s="71"/>
      <c r="Q276" s="71"/>
      <c r="R276" s="72"/>
      <c r="S276" s="71"/>
      <c r="T276" s="71"/>
      <c r="U276" s="71"/>
      <c r="V276" s="72"/>
      <c r="W276" s="73"/>
      <c r="X276" s="71"/>
      <c r="Y276" s="71"/>
      <c r="Z276" s="71"/>
      <c r="AA276" s="72"/>
      <c r="AB276" s="73"/>
      <c r="AC276" s="75"/>
      <c r="AD276" s="76"/>
      <c r="AE276" s="77"/>
      <c r="AF276" s="77"/>
    </row>
    <row r="277" spans="1:971" ht="15" customHeight="1" outlineLevel="1" x14ac:dyDescent="0.3">
      <c r="A277" s="2"/>
      <c r="B277" s="47" t="s">
        <v>263</v>
      </c>
      <c r="C277" s="65">
        <f t="shared" ref="C277" si="90">SUM(C279:C288)</f>
        <v>0</v>
      </c>
      <c r="D277" s="25">
        <f t="shared" ref="D277:D305" si="91">I277+M277+Q277</f>
        <v>8</v>
      </c>
      <c r="E277" s="47"/>
      <c r="F277" s="65">
        <f t="shared" ref="F277" si="92">SUM(F279:F288)</f>
        <v>0</v>
      </c>
      <c r="G277" s="90"/>
      <c r="H277" s="90"/>
      <c r="I277" s="65">
        <f t="shared" ref="I277:AC277" si="93">SUM(I279:I288)</f>
        <v>8</v>
      </c>
      <c r="J277" s="66">
        <f t="shared" si="93"/>
        <v>3100.7999999999997</v>
      </c>
      <c r="K277" s="68">
        <f t="shared" si="93"/>
        <v>0</v>
      </c>
      <c r="L277" s="67">
        <f t="shared" si="93"/>
        <v>0</v>
      </c>
      <c r="M277" s="65"/>
      <c r="N277" s="66"/>
      <c r="O277" s="65"/>
      <c r="P277" s="65"/>
      <c r="Q277" s="65"/>
      <c r="R277" s="66"/>
      <c r="S277" s="65"/>
      <c r="T277" s="65"/>
      <c r="U277" s="65"/>
      <c r="V277" s="66"/>
      <c r="W277" s="68"/>
      <c r="X277" s="65"/>
      <c r="Y277" s="65"/>
      <c r="Z277" s="65">
        <f t="shared" si="93"/>
        <v>4</v>
      </c>
      <c r="AA277" s="66">
        <f t="shared" si="93"/>
        <v>146.4</v>
      </c>
      <c r="AB277" s="68">
        <f t="shared" si="93"/>
        <v>0</v>
      </c>
      <c r="AC277" s="117">
        <f t="shared" si="93"/>
        <v>0</v>
      </c>
      <c r="AD277" s="71"/>
      <c r="AE277" s="77"/>
      <c r="AF277" s="77"/>
    </row>
    <row r="278" spans="1:971" s="13" customFormat="1" ht="15.6" outlineLevel="2" x14ac:dyDescent="0.3">
      <c r="A278" s="2">
        <v>1</v>
      </c>
      <c r="B278" s="40" t="s">
        <v>264</v>
      </c>
      <c r="C278" s="151">
        <f t="shared" ref="C278:C305" si="94">F278+W278+AB278</f>
        <v>0</v>
      </c>
      <c r="D278" s="81">
        <f t="shared" si="91"/>
        <v>0</v>
      </c>
      <c r="E278" s="40"/>
      <c r="F278" s="135">
        <f t="shared" ref="F278:F305" si="95">K278+O278+S278</f>
        <v>0</v>
      </c>
      <c r="G278" s="86"/>
      <c r="H278" s="86"/>
      <c r="I278" s="71"/>
      <c r="J278" s="72"/>
      <c r="K278" s="73"/>
      <c r="L278" s="71"/>
      <c r="M278" s="71"/>
      <c r="N278" s="72"/>
      <c r="O278" s="71"/>
      <c r="P278" s="71"/>
      <c r="Q278" s="71"/>
      <c r="R278" s="72"/>
      <c r="S278" s="71"/>
      <c r="T278" s="71"/>
      <c r="U278" s="71"/>
      <c r="V278" s="72"/>
      <c r="W278" s="73"/>
      <c r="X278" s="71"/>
      <c r="Y278" s="71"/>
      <c r="Z278" s="71"/>
      <c r="AA278" s="72"/>
      <c r="AB278" s="73"/>
      <c r="AC278" s="75"/>
      <c r="AD278" s="118"/>
      <c r="AE278" s="119"/>
      <c r="AF278" s="119"/>
    </row>
    <row r="279" spans="1:971" ht="15" customHeight="1" outlineLevel="2" x14ac:dyDescent="0.3">
      <c r="A279" s="2">
        <v>2</v>
      </c>
      <c r="B279" s="40" t="s">
        <v>265</v>
      </c>
      <c r="C279" s="151">
        <f t="shared" si="94"/>
        <v>0</v>
      </c>
      <c r="D279" s="81">
        <f t="shared" si="91"/>
        <v>1</v>
      </c>
      <c r="E279" s="40"/>
      <c r="F279" s="135">
        <f t="shared" si="95"/>
        <v>0</v>
      </c>
      <c r="G279" s="86"/>
      <c r="H279" s="86"/>
      <c r="I279" s="71">
        <v>1</v>
      </c>
      <c r="J279" s="72">
        <v>387.6</v>
      </c>
      <c r="K279" s="73">
        <v>0</v>
      </c>
      <c r="L279" s="74">
        <v>0</v>
      </c>
      <c r="M279" s="71"/>
      <c r="N279" s="72"/>
      <c r="O279" s="71"/>
      <c r="P279" s="71"/>
      <c r="Q279" s="71"/>
      <c r="R279" s="72"/>
      <c r="S279" s="71"/>
      <c r="T279" s="71"/>
      <c r="U279" s="71"/>
      <c r="V279" s="72"/>
      <c r="W279" s="73"/>
      <c r="X279" s="71"/>
      <c r="Y279" s="71"/>
      <c r="Z279" s="71"/>
      <c r="AA279" s="72"/>
      <c r="AB279" s="73"/>
      <c r="AC279" s="75"/>
      <c r="AD279" s="71"/>
      <c r="AE279" s="77"/>
      <c r="AF279" s="77"/>
    </row>
    <row r="280" spans="1:971" ht="15" customHeight="1" outlineLevel="2" x14ac:dyDescent="0.3">
      <c r="A280" s="2">
        <v>3</v>
      </c>
      <c r="B280" s="40" t="s">
        <v>266</v>
      </c>
      <c r="C280" s="151">
        <f t="shared" si="94"/>
        <v>0</v>
      </c>
      <c r="D280" s="81">
        <f t="shared" si="91"/>
        <v>1</v>
      </c>
      <c r="E280" s="40"/>
      <c r="F280" s="135">
        <f t="shared" si="95"/>
        <v>0</v>
      </c>
      <c r="G280" s="86"/>
      <c r="H280" s="86"/>
      <c r="I280" s="71">
        <v>1</v>
      </c>
      <c r="J280" s="72">
        <v>387.6</v>
      </c>
      <c r="K280" s="73">
        <v>0</v>
      </c>
      <c r="L280" s="74">
        <v>0</v>
      </c>
      <c r="M280" s="71"/>
      <c r="N280" s="72"/>
      <c r="O280" s="71"/>
      <c r="P280" s="71"/>
      <c r="Q280" s="71"/>
      <c r="R280" s="72"/>
      <c r="S280" s="71"/>
      <c r="T280" s="71"/>
      <c r="U280" s="71"/>
      <c r="V280" s="72"/>
      <c r="W280" s="73"/>
      <c r="X280" s="71"/>
      <c r="Y280" s="71"/>
      <c r="Z280" s="71">
        <v>1</v>
      </c>
      <c r="AA280" s="72">
        <v>36.6</v>
      </c>
      <c r="AB280" s="73">
        <v>0</v>
      </c>
      <c r="AC280" s="75">
        <v>0</v>
      </c>
      <c r="AD280" s="71"/>
      <c r="AE280" s="77"/>
      <c r="AF280" s="77"/>
    </row>
    <row r="281" spans="1:971" ht="15" customHeight="1" outlineLevel="2" x14ac:dyDescent="0.3">
      <c r="A281" s="2">
        <v>4</v>
      </c>
      <c r="B281" s="40" t="s">
        <v>267</v>
      </c>
      <c r="C281" s="151">
        <f t="shared" si="94"/>
        <v>0</v>
      </c>
      <c r="D281" s="81">
        <f t="shared" si="91"/>
        <v>1</v>
      </c>
      <c r="E281" s="40"/>
      <c r="F281" s="135">
        <f t="shared" si="95"/>
        <v>0</v>
      </c>
      <c r="G281" s="86"/>
      <c r="H281" s="86"/>
      <c r="I281" s="71">
        <v>1</v>
      </c>
      <c r="J281" s="72">
        <v>387.6</v>
      </c>
      <c r="K281" s="73">
        <v>0</v>
      </c>
      <c r="L281" s="74">
        <v>0</v>
      </c>
      <c r="M281" s="71"/>
      <c r="N281" s="72"/>
      <c r="O281" s="71"/>
      <c r="P281" s="71"/>
      <c r="Q281" s="71"/>
      <c r="R281" s="72"/>
      <c r="S281" s="71"/>
      <c r="T281" s="71"/>
      <c r="U281" s="71"/>
      <c r="V281" s="72"/>
      <c r="W281" s="73"/>
      <c r="X281" s="71"/>
      <c r="Y281" s="71"/>
      <c r="Z281" s="71"/>
      <c r="AA281" s="72">
        <v>0</v>
      </c>
      <c r="AB281" s="73"/>
      <c r="AC281" s="75"/>
      <c r="AD281" s="71"/>
      <c r="AE281" s="77"/>
      <c r="AF281" s="77"/>
    </row>
    <row r="282" spans="1:971" ht="15" customHeight="1" outlineLevel="2" x14ac:dyDescent="0.3">
      <c r="A282" s="2">
        <v>5</v>
      </c>
      <c r="B282" s="40" t="s">
        <v>268</v>
      </c>
      <c r="C282" s="151">
        <f t="shared" si="94"/>
        <v>0</v>
      </c>
      <c r="D282" s="81">
        <f t="shared" si="91"/>
        <v>1</v>
      </c>
      <c r="E282" s="40"/>
      <c r="F282" s="135">
        <f t="shared" si="95"/>
        <v>0</v>
      </c>
      <c r="G282" s="86"/>
      <c r="H282" s="86"/>
      <c r="I282" s="71">
        <v>1</v>
      </c>
      <c r="J282" s="72">
        <v>387.6</v>
      </c>
      <c r="K282" s="73">
        <v>0</v>
      </c>
      <c r="L282" s="74">
        <v>0</v>
      </c>
      <c r="M282" s="71"/>
      <c r="N282" s="72"/>
      <c r="O282" s="71"/>
      <c r="P282" s="71"/>
      <c r="Q282" s="71"/>
      <c r="R282" s="72"/>
      <c r="S282" s="71"/>
      <c r="T282" s="71"/>
      <c r="U282" s="71"/>
      <c r="V282" s="72"/>
      <c r="W282" s="73"/>
      <c r="X282" s="71"/>
      <c r="Y282" s="71"/>
      <c r="Z282" s="71">
        <v>1</v>
      </c>
      <c r="AA282" s="72">
        <v>36.6</v>
      </c>
      <c r="AB282" s="73">
        <v>0</v>
      </c>
      <c r="AC282" s="75">
        <v>0</v>
      </c>
      <c r="AD282" s="71"/>
      <c r="AE282" s="77"/>
      <c r="AF282" s="77"/>
    </row>
    <row r="283" spans="1:971" ht="15" customHeight="1" outlineLevel="2" x14ac:dyDescent="0.3">
      <c r="A283" s="2">
        <v>6</v>
      </c>
      <c r="B283" s="40" t="s">
        <v>269</v>
      </c>
      <c r="C283" s="151">
        <f t="shared" si="94"/>
        <v>0</v>
      </c>
      <c r="D283" s="81">
        <f t="shared" si="91"/>
        <v>1</v>
      </c>
      <c r="E283" s="40"/>
      <c r="F283" s="135">
        <f t="shared" si="95"/>
        <v>0</v>
      </c>
      <c r="G283" s="86"/>
      <c r="H283" s="86"/>
      <c r="I283" s="71">
        <v>1</v>
      </c>
      <c r="J283" s="72">
        <v>387.6</v>
      </c>
      <c r="K283" s="73">
        <v>0</v>
      </c>
      <c r="L283" s="74">
        <v>0</v>
      </c>
      <c r="M283" s="71"/>
      <c r="N283" s="72"/>
      <c r="O283" s="71"/>
      <c r="P283" s="71"/>
      <c r="Q283" s="71"/>
      <c r="R283" s="72"/>
      <c r="S283" s="71"/>
      <c r="T283" s="71"/>
      <c r="U283" s="71"/>
      <c r="V283" s="72"/>
      <c r="W283" s="73"/>
      <c r="X283" s="71"/>
      <c r="Y283" s="71"/>
      <c r="Z283" s="71">
        <v>1</v>
      </c>
      <c r="AA283" s="72">
        <v>36.6</v>
      </c>
      <c r="AB283" s="73">
        <v>0</v>
      </c>
      <c r="AC283" s="75">
        <v>0</v>
      </c>
      <c r="AD283" s="71"/>
      <c r="AE283" s="77"/>
      <c r="AF283" s="77"/>
    </row>
    <row r="284" spans="1:971" ht="15" customHeight="1" outlineLevel="2" x14ac:dyDescent="0.3">
      <c r="A284" s="2">
        <v>7</v>
      </c>
      <c r="B284" s="40" t="s">
        <v>270</v>
      </c>
      <c r="C284" s="151">
        <f t="shared" si="94"/>
        <v>0</v>
      </c>
      <c r="D284" s="81">
        <f t="shared" si="91"/>
        <v>0</v>
      </c>
      <c r="E284" s="40"/>
      <c r="F284" s="135">
        <f t="shared" si="95"/>
        <v>0</v>
      </c>
      <c r="G284" s="86"/>
      <c r="H284" s="86"/>
      <c r="I284" s="71"/>
      <c r="J284" s="72">
        <v>0</v>
      </c>
      <c r="K284" s="73"/>
      <c r="L284" s="74"/>
      <c r="M284" s="71"/>
      <c r="N284" s="72"/>
      <c r="O284" s="71"/>
      <c r="P284" s="71"/>
      <c r="Q284" s="71"/>
      <c r="R284" s="72"/>
      <c r="S284" s="71"/>
      <c r="T284" s="71"/>
      <c r="U284" s="71"/>
      <c r="V284" s="72"/>
      <c r="W284" s="73"/>
      <c r="X284" s="71"/>
      <c r="Y284" s="71"/>
      <c r="Z284" s="71">
        <v>1</v>
      </c>
      <c r="AA284" s="72">
        <v>36.6</v>
      </c>
      <c r="AB284" s="73">
        <v>0</v>
      </c>
      <c r="AC284" s="75">
        <v>0</v>
      </c>
      <c r="AD284" s="71"/>
      <c r="AE284" s="77"/>
      <c r="AF284" s="77"/>
    </row>
    <row r="285" spans="1:971" ht="15" customHeight="1" outlineLevel="2" x14ac:dyDescent="0.3">
      <c r="A285" s="2">
        <v>8</v>
      </c>
      <c r="B285" s="40" t="s">
        <v>271</v>
      </c>
      <c r="C285" s="151">
        <f t="shared" si="94"/>
        <v>0</v>
      </c>
      <c r="D285" s="81">
        <f t="shared" si="91"/>
        <v>1</v>
      </c>
      <c r="E285" s="40"/>
      <c r="F285" s="135">
        <f t="shared" si="95"/>
        <v>0</v>
      </c>
      <c r="G285" s="86"/>
      <c r="H285" s="86"/>
      <c r="I285" s="71">
        <v>1</v>
      </c>
      <c r="J285" s="72">
        <v>387.6</v>
      </c>
      <c r="K285" s="73">
        <v>0</v>
      </c>
      <c r="L285" s="74">
        <v>0</v>
      </c>
      <c r="M285" s="71"/>
      <c r="N285" s="72"/>
      <c r="O285" s="71"/>
      <c r="P285" s="71"/>
      <c r="Q285" s="71"/>
      <c r="R285" s="72"/>
      <c r="S285" s="71"/>
      <c r="T285" s="71"/>
      <c r="U285" s="71"/>
      <c r="V285" s="72"/>
      <c r="W285" s="73"/>
      <c r="X285" s="71"/>
      <c r="Y285" s="71"/>
      <c r="Z285" s="71"/>
      <c r="AA285" s="72"/>
      <c r="AB285" s="73"/>
      <c r="AC285" s="75"/>
      <c r="AD285" s="76"/>
      <c r="AE285" s="77"/>
      <c r="AF285" s="77"/>
    </row>
    <row r="286" spans="1:971" ht="15" customHeight="1" outlineLevel="2" x14ac:dyDescent="0.3">
      <c r="A286" s="2">
        <v>9</v>
      </c>
      <c r="B286" s="40" t="s">
        <v>272</v>
      </c>
      <c r="C286" s="151">
        <f t="shared" si="94"/>
        <v>0</v>
      </c>
      <c r="D286" s="81">
        <f t="shared" si="91"/>
        <v>1</v>
      </c>
      <c r="E286" s="40"/>
      <c r="F286" s="135">
        <f t="shared" si="95"/>
        <v>0</v>
      </c>
      <c r="G286" s="86"/>
      <c r="H286" s="86"/>
      <c r="I286" s="71">
        <v>1</v>
      </c>
      <c r="J286" s="72">
        <v>387.6</v>
      </c>
      <c r="K286" s="73">
        <v>0</v>
      </c>
      <c r="L286" s="74">
        <v>0</v>
      </c>
      <c r="M286" s="71"/>
      <c r="N286" s="72"/>
      <c r="O286" s="71"/>
      <c r="P286" s="71"/>
      <c r="Q286" s="71"/>
      <c r="R286" s="72"/>
      <c r="S286" s="71"/>
      <c r="T286" s="71"/>
      <c r="U286" s="71"/>
      <c r="V286" s="72"/>
      <c r="W286" s="73"/>
      <c r="X286" s="71"/>
      <c r="Y286" s="71"/>
      <c r="Z286" s="71"/>
      <c r="AA286" s="72"/>
      <c r="AB286" s="73"/>
      <c r="AC286" s="75"/>
      <c r="AD286" s="76"/>
      <c r="AE286" s="77"/>
      <c r="AF286" s="77"/>
    </row>
    <row r="287" spans="1:971" ht="15" customHeight="1" outlineLevel="2" x14ac:dyDescent="0.3">
      <c r="A287" s="2">
        <v>10</v>
      </c>
      <c r="B287" s="40" t="s">
        <v>273</v>
      </c>
      <c r="C287" s="151">
        <f t="shared" si="94"/>
        <v>0</v>
      </c>
      <c r="D287" s="81">
        <f t="shared" si="91"/>
        <v>1</v>
      </c>
      <c r="E287" s="40"/>
      <c r="F287" s="135">
        <f t="shared" si="95"/>
        <v>0</v>
      </c>
      <c r="G287" s="86"/>
      <c r="H287" s="86"/>
      <c r="I287" s="71">
        <v>1</v>
      </c>
      <c r="J287" s="72">
        <v>387.6</v>
      </c>
      <c r="K287" s="73">
        <v>0</v>
      </c>
      <c r="L287" s="74">
        <v>0</v>
      </c>
      <c r="M287" s="71"/>
      <c r="N287" s="72"/>
      <c r="O287" s="71"/>
      <c r="P287" s="71"/>
      <c r="Q287" s="71"/>
      <c r="R287" s="72"/>
      <c r="S287" s="71"/>
      <c r="T287" s="71"/>
      <c r="U287" s="71"/>
      <c r="V287" s="72"/>
      <c r="W287" s="73"/>
      <c r="X287" s="71"/>
      <c r="Y287" s="71"/>
      <c r="Z287" s="71"/>
      <c r="AA287" s="72"/>
      <c r="AB287" s="73"/>
      <c r="AC287" s="75"/>
      <c r="AD287" s="76"/>
      <c r="AE287" s="77"/>
      <c r="AF287" s="77"/>
    </row>
    <row r="288" spans="1:971" ht="15" customHeight="1" outlineLevel="2" x14ac:dyDescent="0.3">
      <c r="A288" s="2">
        <v>11</v>
      </c>
      <c r="B288" s="40" t="s">
        <v>274</v>
      </c>
      <c r="C288" s="151">
        <f t="shared" si="94"/>
        <v>0</v>
      </c>
      <c r="D288" s="81">
        <f t="shared" si="91"/>
        <v>0</v>
      </c>
      <c r="E288" s="40"/>
      <c r="F288" s="135">
        <f t="shared" si="95"/>
        <v>0</v>
      </c>
      <c r="G288" s="86"/>
      <c r="H288" s="86"/>
      <c r="I288" s="71"/>
      <c r="J288" s="72">
        <v>0</v>
      </c>
      <c r="K288" s="73"/>
      <c r="L288" s="74"/>
      <c r="M288" s="71"/>
      <c r="N288" s="72"/>
      <c r="O288" s="71"/>
      <c r="P288" s="71"/>
      <c r="Q288" s="71"/>
      <c r="R288" s="72"/>
      <c r="S288" s="71"/>
      <c r="T288" s="71"/>
      <c r="U288" s="71"/>
      <c r="V288" s="72"/>
      <c r="W288" s="73"/>
      <c r="X288" s="71"/>
      <c r="Y288" s="71"/>
      <c r="Z288" s="71"/>
      <c r="AA288" s="72"/>
      <c r="AB288" s="73"/>
      <c r="AC288" s="75"/>
      <c r="AD288" s="76"/>
      <c r="AE288" s="77"/>
      <c r="AF288" s="77"/>
    </row>
    <row r="289" spans="1:32" ht="15" customHeight="1" outlineLevel="2" x14ac:dyDescent="0.3">
      <c r="A289" s="2">
        <v>12</v>
      </c>
      <c r="B289" s="40" t="s">
        <v>275</v>
      </c>
      <c r="C289" s="151">
        <f t="shared" si="94"/>
        <v>0</v>
      </c>
      <c r="D289" s="81">
        <f t="shared" si="91"/>
        <v>0</v>
      </c>
      <c r="E289" s="40"/>
      <c r="F289" s="135">
        <f t="shared" si="95"/>
        <v>0</v>
      </c>
      <c r="G289" s="86"/>
      <c r="H289" s="86"/>
      <c r="I289" s="71"/>
      <c r="J289" s="72"/>
      <c r="K289" s="73"/>
      <c r="L289" s="71"/>
      <c r="M289" s="71"/>
      <c r="N289" s="72"/>
      <c r="O289" s="71"/>
      <c r="P289" s="71"/>
      <c r="Q289" s="71"/>
      <c r="R289" s="72"/>
      <c r="S289" s="71"/>
      <c r="T289" s="71"/>
      <c r="U289" s="71"/>
      <c r="V289" s="72"/>
      <c r="W289" s="73"/>
      <c r="X289" s="71"/>
      <c r="Y289" s="71"/>
      <c r="Z289" s="71"/>
      <c r="AA289" s="72"/>
      <c r="AB289" s="73"/>
      <c r="AC289" s="75"/>
      <c r="AD289" s="76"/>
      <c r="AE289" s="77"/>
      <c r="AF289" s="77"/>
    </row>
    <row r="290" spans="1:32" ht="15.6" outlineLevel="2" x14ac:dyDescent="0.3">
      <c r="A290" s="2">
        <v>13</v>
      </c>
      <c r="B290" s="40" t="s">
        <v>276</v>
      </c>
      <c r="C290" s="151">
        <f t="shared" si="94"/>
        <v>0</v>
      </c>
      <c r="D290" s="81">
        <f t="shared" si="91"/>
        <v>0</v>
      </c>
      <c r="E290" s="40"/>
      <c r="F290" s="135">
        <f t="shared" si="95"/>
        <v>0</v>
      </c>
      <c r="G290" s="86"/>
      <c r="H290" s="86"/>
      <c r="I290" s="71"/>
      <c r="J290" s="72"/>
      <c r="K290" s="73"/>
      <c r="L290" s="71"/>
      <c r="M290" s="71"/>
      <c r="N290" s="72"/>
      <c r="O290" s="71"/>
      <c r="P290" s="71"/>
      <c r="Q290" s="71"/>
      <c r="R290" s="72"/>
      <c r="S290" s="71"/>
      <c r="T290" s="71"/>
      <c r="U290" s="71"/>
      <c r="V290" s="72"/>
      <c r="W290" s="73"/>
      <c r="X290" s="71"/>
      <c r="Y290" s="71"/>
      <c r="Z290" s="71"/>
      <c r="AA290" s="72"/>
      <c r="AB290" s="73"/>
      <c r="AC290" s="75"/>
      <c r="AD290" s="76"/>
      <c r="AE290" s="77"/>
      <c r="AF290" s="77"/>
    </row>
    <row r="291" spans="1:32" ht="15" customHeight="1" outlineLevel="2" x14ac:dyDescent="0.3">
      <c r="A291" s="2">
        <v>14</v>
      </c>
      <c r="B291" s="40" t="s">
        <v>277</v>
      </c>
      <c r="C291" s="151">
        <f t="shared" si="94"/>
        <v>0</v>
      </c>
      <c r="D291" s="81">
        <f t="shared" si="91"/>
        <v>0</v>
      </c>
      <c r="E291" s="40"/>
      <c r="F291" s="135">
        <f t="shared" si="95"/>
        <v>0</v>
      </c>
      <c r="G291" s="86"/>
      <c r="H291" s="86"/>
      <c r="I291" s="71"/>
      <c r="J291" s="72"/>
      <c r="K291" s="73"/>
      <c r="L291" s="71"/>
      <c r="M291" s="71"/>
      <c r="N291" s="72"/>
      <c r="O291" s="71"/>
      <c r="P291" s="71"/>
      <c r="Q291" s="71"/>
      <c r="R291" s="72"/>
      <c r="S291" s="71"/>
      <c r="T291" s="71"/>
      <c r="U291" s="71"/>
      <c r="V291" s="72"/>
      <c r="W291" s="73"/>
      <c r="X291" s="71"/>
      <c r="Y291" s="71"/>
      <c r="Z291" s="71"/>
      <c r="AA291" s="72"/>
      <c r="AB291" s="73"/>
      <c r="AC291" s="75"/>
      <c r="AD291" s="76"/>
      <c r="AE291" s="77"/>
      <c r="AF291" s="77"/>
    </row>
    <row r="292" spans="1:32" ht="15" customHeight="1" outlineLevel="2" x14ac:dyDescent="0.3">
      <c r="A292" s="2">
        <v>15</v>
      </c>
      <c r="B292" s="40" t="s">
        <v>278</v>
      </c>
      <c r="C292" s="151">
        <f t="shared" si="94"/>
        <v>0</v>
      </c>
      <c r="D292" s="81">
        <f t="shared" si="91"/>
        <v>0</v>
      </c>
      <c r="E292" s="40"/>
      <c r="F292" s="135">
        <f t="shared" si="95"/>
        <v>0</v>
      </c>
      <c r="G292" s="86"/>
      <c r="H292" s="86"/>
      <c r="I292" s="71"/>
      <c r="J292" s="72"/>
      <c r="K292" s="73"/>
      <c r="L292" s="71"/>
      <c r="M292" s="71"/>
      <c r="N292" s="72"/>
      <c r="O292" s="71"/>
      <c r="P292" s="71"/>
      <c r="Q292" s="71"/>
      <c r="R292" s="72"/>
      <c r="S292" s="71"/>
      <c r="T292" s="71"/>
      <c r="U292" s="71"/>
      <c r="V292" s="72"/>
      <c r="W292" s="73"/>
      <c r="X292" s="71"/>
      <c r="Y292" s="71"/>
      <c r="Z292" s="71"/>
      <c r="AA292" s="72"/>
      <c r="AB292" s="73"/>
      <c r="AC292" s="75"/>
      <c r="AD292" s="76"/>
      <c r="AE292" s="77"/>
      <c r="AF292" s="77"/>
    </row>
    <row r="293" spans="1:32" ht="15" customHeight="1" outlineLevel="2" x14ac:dyDescent="0.3">
      <c r="A293" s="2">
        <v>16</v>
      </c>
      <c r="B293" s="40" t="s">
        <v>279</v>
      </c>
      <c r="C293" s="151">
        <f t="shared" si="94"/>
        <v>0</v>
      </c>
      <c r="D293" s="81">
        <f t="shared" si="91"/>
        <v>0</v>
      </c>
      <c r="E293" s="40"/>
      <c r="F293" s="135">
        <f t="shared" si="95"/>
        <v>0</v>
      </c>
      <c r="G293" s="86"/>
      <c r="H293" s="86"/>
      <c r="I293" s="71"/>
      <c r="J293" s="72"/>
      <c r="K293" s="73"/>
      <c r="L293" s="71"/>
      <c r="M293" s="71"/>
      <c r="N293" s="72"/>
      <c r="O293" s="71"/>
      <c r="P293" s="71"/>
      <c r="Q293" s="71"/>
      <c r="R293" s="72"/>
      <c r="S293" s="71"/>
      <c r="T293" s="71"/>
      <c r="U293" s="71"/>
      <c r="V293" s="72"/>
      <c r="W293" s="73"/>
      <c r="X293" s="71"/>
      <c r="Y293" s="71"/>
      <c r="Z293" s="71"/>
      <c r="AA293" s="72"/>
      <c r="AB293" s="73"/>
      <c r="AC293" s="75"/>
      <c r="AD293" s="76"/>
      <c r="AE293" s="77"/>
      <c r="AF293" s="77"/>
    </row>
    <row r="294" spans="1:32" ht="15" customHeight="1" outlineLevel="2" x14ac:dyDescent="0.3">
      <c r="A294" s="2">
        <v>17</v>
      </c>
      <c r="B294" s="40" t="s">
        <v>280</v>
      </c>
      <c r="C294" s="151">
        <f t="shared" si="94"/>
        <v>0</v>
      </c>
      <c r="D294" s="81">
        <f t="shared" si="91"/>
        <v>0</v>
      </c>
      <c r="E294" s="40"/>
      <c r="F294" s="135">
        <f t="shared" si="95"/>
        <v>0</v>
      </c>
      <c r="G294" s="86"/>
      <c r="H294" s="86"/>
      <c r="I294" s="71"/>
      <c r="J294" s="72"/>
      <c r="K294" s="73"/>
      <c r="L294" s="71"/>
      <c r="M294" s="71"/>
      <c r="N294" s="72"/>
      <c r="O294" s="71"/>
      <c r="P294" s="71"/>
      <c r="Q294" s="71"/>
      <c r="R294" s="72"/>
      <c r="S294" s="71"/>
      <c r="T294" s="71"/>
      <c r="U294" s="71"/>
      <c r="V294" s="72"/>
      <c r="W294" s="73"/>
      <c r="X294" s="71"/>
      <c r="Y294" s="71"/>
      <c r="Z294" s="71"/>
      <c r="AA294" s="72"/>
      <c r="AB294" s="73"/>
      <c r="AC294" s="75"/>
      <c r="AD294" s="76"/>
      <c r="AE294" s="77"/>
      <c r="AF294" s="77"/>
    </row>
    <row r="295" spans="1:32" ht="15" customHeight="1" outlineLevel="2" x14ac:dyDescent="0.3">
      <c r="A295" s="2">
        <v>18</v>
      </c>
      <c r="B295" s="40" t="s">
        <v>281</v>
      </c>
      <c r="C295" s="151">
        <f t="shared" si="94"/>
        <v>0</v>
      </c>
      <c r="D295" s="81">
        <f t="shared" si="91"/>
        <v>0</v>
      </c>
      <c r="E295" s="40"/>
      <c r="F295" s="135">
        <f t="shared" si="95"/>
        <v>0</v>
      </c>
      <c r="G295" s="86"/>
      <c r="H295" s="86"/>
      <c r="I295" s="71"/>
      <c r="J295" s="72"/>
      <c r="K295" s="73"/>
      <c r="L295" s="71"/>
      <c r="M295" s="71"/>
      <c r="N295" s="72"/>
      <c r="O295" s="71"/>
      <c r="P295" s="71"/>
      <c r="Q295" s="71"/>
      <c r="R295" s="72"/>
      <c r="S295" s="71"/>
      <c r="T295" s="71"/>
      <c r="U295" s="71"/>
      <c r="V295" s="72"/>
      <c r="W295" s="73"/>
      <c r="X295" s="71"/>
      <c r="Y295" s="71"/>
      <c r="Z295" s="71"/>
      <c r="AA295" s="72"/>
      <c r="AB295" s="73"/>
      <c r="AC295" s="75"/>
      <c r="AD295" s="76"/>
      <c r="AE295" s="77"/>
      <c r="AF295" s="77"/>
    </row>
    <row r="296" spans="1:32" ht="15" customHeight="1" outlineLevel="2" x14ac:dyDescent="0.3">
      <c r="A296" s="2">
        <v>19</v>
      </c>
      <c r="B296" s="40" t="s">
        <v>282</v>
      </c>
      <c r="C296" s="151">
        <f t="shared" si="94"/>
        <v>0</v>
      </c>
      <c r="D296" s="81">
        <f t="shared" si="91"/>
        <v>0</v>
      </c>
      <c r="E296" s="40"/>
      <c r="F296" s="135">
        <f t="shared" si="95"/>
        <v>0</v>
      </c>
      <c r="G296" s="86"/>
      <c r="H296" s="86"/>
      <c r="I296" s="71"/>
      <c r="J296" s="72"/>
      <c r="K296" s="73"/>
      <c r="L296" s="71"/>
      <c r="M296" s="71"/>
      <c r="N296" s="72"/>
      <c r="O296" s="71"/>
      <c r="P296" s="71"/>
      <c r="Q296" s="71"/>
      <c r="R296" s="72"/>
      <c r="S296" s="71"/>
      <c r="T296" s="71"/>
      <c r="U296" s="71"/>
      <c r="V296" s="72"/>
      <c r="W296" s="73"/>
      <c r="X296" s="71"/>
      <c r="Y296" s="71"/>
      <c r="Z296" s="71"/>
      <c r="AA296" s="72"/>
      <c r="AB296" s="73"/>
      <c r="AC296" s="75"/>
      <c r="AD296" s="76"/>
      <c r="AE296" s="77"/>
      <c r="AF296" s="77"/>
    </row>
    <row r="297" spans="1:32" ht="15" customHeight="1" outlineLevel="2" x14ac:dyDescent="0.3">
      <c r="A297" s="2">
        <v>20</v>
      </c>
      <c r="B297" s="40" t="s">
        <v>283</v>
      </c>
      <c r="C297" s="151">
        <f t="shared" si="94"/>
        <v>0</v>
      </c>
      <c r="D297" s="81">
        <f t="shared" si="91"/>
        <v>0</v>
      </c>
      <c r="E297" s="40"/>
      <c r="F297" s="135">
        <f t="shared" si="95"/>
        <v>0</v>
      </c>
      <c r="G297" s="86"/>
      <c r="H297" s="86"/>
      <c r="I297" s="71"/>
      <c r="J297" s="72"/>
      <c r="K297" s="73"/>
      <c r="L297" s="71"/>
      <c r="M297" s="71"/>
      <c r="N297" s="72"/>
      <c r="O297" s="71"/>
      <c r="P297" s="71"/>
      <c r="Q297" s="71"/>
      <c r="R297" s="72"/>
      <c r="S297" s="71"/>
      <c r="T297" s="71"/>
      <c r="U297" s="71"/>
      <c r="V297" s="72"/>
      <c r="W297" s="73"/>
      <c r="X297" s="71"/>
      <c r="Y297" s="71"/>
      <c r="Z297" s="71"/>
      <c r="AA297" s="72"/>
      <c r="AB297" s="73"/>
      <c r="AC297" s="75"/>
      <c r="AD297" s="76"/>
      <c r="AE297" s="77"/>
      <c r="AF297" s="77"/>
    </row>
    <row r="298" spans="1:32" ht="15" customHeight="1" outlineLevel="2" x14ac:dyDescent="0.3">
      <c r="A298" s="2">
        <v>21</v>
      </c>
      <c r="B298" s="40" t="s">
        <v>284</v>
      </c>
      <c r="C298" s="151">
        <f t="shared" si="94"/>
        <v>0</v>
      </c>
      <c r="D298" s="81">
        <f t="shared" si="91"/>
        <v>0</v>
      </c>
      <c r="E298" s="40"/>
      <c r="F298" s="135">
        <f t="shared" si="95"/>
        <v>0</v>
      </c>
      <c r="G298" s="86"/>
      <c r="H298" s="86"/>
      <c r="I298" s="71"/>
      <c r="J298" s="72"/>
      <c r="K298" s="73"/>
      <c r="L298" s="71"/>
      <c r="M298" s="71"/>
      <c r="N298" s="72"/>
      <c r="O298" s="71"/>
      <c r="P298" s="71"/>
      <c r="Q298" s="71"/>
      <c r="R298" s="72"/>
      <c r="S298" s="71"/>
      <c r="T298" s="71"/>
      <c r="U298" s="71"/>
      <c r="V298" s="72"/>
      <c r="W298" s="73"/>
      <c r="X298" s="71"/>
      <c r="Y298" s="71"/>
      <c r="Z298" s="71"/>
      <c r="AA298" s="72"/>
      <c r="AB298" s="73"/>
      <c r="AC298" s="75"/>
      <c r="AD298" s="76"/>
      <c r="AE298" s="77"/>
      <c r="AF298" s="77"/>
    </row>
    <row r="299" spans="1:32" ht="15" customHeight="1" outlineLevel="2" x14ac:dyDescent="0.3">
      <c r="A299" s="2">
        <v>22</v>
      </c>
      <c r="B299" s="40" t="s">
        <v>285</v>
      </c>
      <c r="C299" s="151">
        <f t="shared" si="94"/>
        <v>0</v>
      </c>
      <c r="D299" s="81">
        <f t="shared" si="91"/>
        <v>0</v>
      </c>
      <c r="E299" s="40"/>
      <c r="F299" s="135">
        <f t="shared" si="95"/>
        <v>0</v>
      </c>
      <c r="G299" s="86"/>
      <c r="H299" s="86"/>
      <c r="I299" s="71"/>
      <c r="J299" s="72"/>
      <c r="K299" s="73"/>
      <c r="L299" s="71"/>
      <c r="M299" s="71"/>
      <c r="N299" s="72"/>
      <c r="O299" s="71"/>
      <c r="P299" s="71"/>
      <c r="Q299" s="71"/>
      <c r="R299" s="72"/>
      <c r="S299" s="71"/>
      <c r="T299" s="71"/>
      <c r="U299" s="71"/>
      <c r="V299" s="72"/>
      <c r="W299" s="73"/>
      <c r="X299" s="71"/>
      <c r="Y299" s="71"/>
      <c r="Z299" s="71"/>
      <c r="AA299" s="72"/>
      <c r="AB299" s="73"/>
      <c r="AC299" s="75"/>
      <c r="AD299" s="76"/>
      <c r="AE299" s="77"/>
      <c r="AF299" s="77"/>
    </row>
    <row r="300" spans="1:32" ht="15" customHeight="1" outlineLevel="2" x14ac:dyDescent="0.3">
      <c r="A300" s="2">
        <v>23</v>
      </c>
      <c r="B300" s="40" t="s">
        <v>286</v>
      </c>
      <c r="C300" s="151">
        <f t="shared" si="94"/>
        <v>0</v>
      </c>
      <c r="D300" s="81">
        <f t="shared" si="91"/>
        <v>0</v>
      </c>
      <c r="E300" s="40"/>
      <c r="F300" s="135">
        <f t="shared" si="95"/>
        <v>0</v>
      </c>
      <c r="G300" s="86"/>
      <c r="H300" s="86"/>
      <c r="I300" s="71"/>
      <c r="J300" s="72"/>
      <c r="K300" s="73"/>
      <c r="L300" s="71"/>
      <c r="M300" s="71"/>
      <c r="N300" s="72"/>
      <c r="O300" s="71"/>
      <c r="P300" s="71"/>
      <c r="Q300" s="71"/>
      <c r="R300" s="72"/>
      <c r="S300" s="71"/>
      <c r="T300" s="71"/>
      <c r="U300" s="71"/>
      <c r="V300" s="72"/>
      <c r="W300" s="73"/>
      <c r="X300" s="71"/>
      <c r="Y300" s="71"/>
      <c r="Z300" s="71"/>
      <c r="AA300" s="72"/>
      <c r="AB300" s="73"/>
      <c r="AC300" s="75"/>
      <c r="AD300" s="76"/>
      <c r="AE300" s="77"/>
      <c r="AF300" s="77"/>
    </row>
    <row r="301" spans="1:32" ht="15" customHeight="1" outlineLevel="2" x14ac:dyDescent="0.3">
      <c r="A301" s="2">
        <v>24</v>
      </c>
      <c r="B301" s="40" t="s">
        <v>287</v>
      </c>
      <c r="C301" s="151">
        <f t="shared" si="94"/>
        <v>0</v>
      </c>
      <c r="D301" s="81">
        <f t="shared" si="91"/>
        <v>0</v>
      </c>
      <c r="E301" s="40"/>
      <c r="F301" s="135">
        <f t="shared" si="95"/>
        <v>0</v>
      </c>
      <c r="G301" s="86"/>
      <c r="H301" s="86"/>
      <c r="I301" s="71"/>
      <c r="J301" s="72"/>
      <c r="K301" s="73"/>
      <c r="L301" s="71"/>
      <c r="M301" s="71"/>
      <c r="N301" s="72"/>
      <c r="O301" s="71"/>
      <c r="P301" s="71"/>
      <c r="Q301" s="71"/>
      <c r="R301" s="72"/>
      <c r="S301" s="71"/>
      <c r="T301" s="71"/>
      <c r="U301" s="71"/>
      <c r="V301" s="72"/>
      <c r="W301" s="73"/>
      <c r="X301" s="71"/>
      <c r="Y301" s="71"/>
      <c r="Z301" s="71"/>
      <c r="AA301" s="72"/>
      <c r="AB301" s="73"/>
      <c r="AC301" s="75"/>
      <c r="AD301" s="76"/>
      <c r="AE301" s="77"/>
      <c r="AF301" s="77"/>
    </row>
    <row r="302" spans="1:32" ht="15" customHeight="1" outlineLevel="2" x14ac:dyDescent="0.3">
      <c r="A302" s="2">
        <v>25</v>
      </c>
      <c r="B302" s="40" t="s">
        <v>288</v>
      </c>
      <c r="C302" s="151">
        <f t="shared" si="94"/>
        <v>0</v>
      </c>
      <c r="D302" s="81">
        <f t="shared" si="91"/>
        <v>0</v>
      </c>
      <c r="E302" s="40"/>
      <c r="F302" s="135">
        <f t="shared" si="95"/>
        <v>0</v>
      </c>
      <c r="G302" s="86"/>
      <c r="H302" s="86"/>
      <c r="I302" s="71"/>
      <c r="J302" s="72"/>
      <c r="K302" s="73"/>
      <c r="L302" s="71"/>
      <c r="M302" s="71"/>
      <c r="N302" s="72"/>
      <c r="O302" s="71"/>
      <c r="P302" s="71"/>
      <c r="Q302" s="71"/>
      <c r="R302" s="72"/>
      <c r="S302" s="71"/>
      <c r="T302" s="71"/>
      <c r="U302" s="71"/>
      <c r="V302" s="72"/>
      <c r="W302" s="73"/>
      <c r="X302" s="71"/>
      <c r="Y302" s="71"/>
      <c r="Z302" s="71"/>
      <c r="AA302" s="72"/>
      <c r="AB302" s="73"/>
      <c r="AC302" s="75"/>
      <c r="AD302" s="76"/>
      <c r="AE302" s="77"/>
      <c r="AF302" s="77"/>
    </row>
    <row r="303" spans="1:32" ht="15" customHeight="1" outlineLevel="2" x14ac:dyDescent="0.3">
      <c r="A303" s="2">
        <v>26</v>
      </c>
      <c r="B303" s="40" t="s">
        <v>289</v>
      </c>
      <c r="C303" s="151">
        <f t="shared" si="94"/>
        <v>0</v>
      </c>
      <c r="D303" s="81">
        <f t="shared" si="91"/>
        <v>0</v>
      </c>
      <c r="E303" s="40"/>
      <c r="F303" s="135">
        <f t="shared" si="95"/>
        <v>0</v>
      </c>
      <c r="G303" s="86"/>
      <c r="H303" s="86"/>
      <c r="I303" s="71"/>
      <c r="J303" s="72"/>
      <c r="K303" s="73"/>
      <c r="L303" s="71"/>
      <c r="M303" s="71"/>
      <c r="N303" s="72"/>
      <c r="O303" s="71"/>
      <c r="P303" s="71"/>
      <c r="Q303" s="71"/>
      <c r="R303" s="72"/>
      <c r="S303" s="71"/>
      <c r="T303" s="71"/>
      <c r="U303" s="71"/>
      <c r="V303" s="72"/>
      <c r="W303" s="73"/>
      <c r="X303" s="71"/>
      <c r="Y303" s="71"/>
      <c r="Z303" s="71"/>
      <c r="AA303" s="72"/>
      <c r="AB303" s="73"/>
      <c r="AC303" s="75"/>
      <c r="AD303" s="76"/>
      <c r="AE303" s="77"/>
      <c r="AF303" s="77"/>
    </row>
    <row r="304" spans="1:32" ht="15" customHeight="1" outlineLevel="2" x14ac:dyDescent="0.3">
      <c r="A304" s="2">
        <v>27</v>
      </c>
      <c r="B304" s="40" t="s">
        <v>290</v>
      </c>
      <c r="C304" s="151">
        <f t="shared" si="94"/>
        <v>0</v>
      </c>
      <c r="D304" s="81">
        <f t="shared" si="91"/>
        <v>0</v>
      </c>
      <c r="E304" s="40"/>
      <c r="F304" s="135">
        <f t="shared" si="95"/>
        <v>0</v>
      </c>
      <c r="G304" s="86"/>
      <c r="H304" s="86"/>
      <c r="I304" s="71"/>
      <c r="J304" s="72"/>
      <c r="K304" s="73"/>
      <c r="L304" s="71"/>
      <c r="M304" s="71"/>
      <c r="N304" s="72"/>
      <c r="O304" s="71"/>
      <c r="P304" s="71"/>
      <c r="Q304" s="71"/>
      <c r="R304" s="72"/>
      <c r="S304" s="71"/>
      <c r="T304" s="71"/>
      <c r="U304" s="71"/>
      <c r="V304" s="72"/>
      <c r="W304" s="73"/>
      <c r="X304" s="71"/>
      <c r="Y304" s="71"/>
      <c r="Z304" s="71"/>
      <c r="AA304" s="72"/>
      <c r="AB304" s="73"/>
      <c r="AC304" s="75"/>
      <c r="AD304" s="76"/>
      <c r="AE304" s="77"/>
      <c r="AF304" s="77"/>
    </row>
    <row r="305" spans="1:32" ht="15" customHeight="1" outlineLevel="2" x14ac:dyDescent="0.3">
      <c r="A305" s="2">
        <v>28</v>
      </c>
      <c r="B305" s="40" t="s">
        <v>291</v>
      </c>
      <c r="C305" s="151">
        <f t="shared" si="94"/>
        <v>0</v>
      </c>
      <c r="D305" s="81">
        <f t="shared" si="91"/>
        <v>0</v>
      </c>
      <c r="E305" s="40"/>
      <c r="F305" s="135">
        <f t="shared" si="95"/>
        <v>0</v>
      </c>
      <c r="G305" s="86"/>
      <c r="H305" s="86"/>
      <c r="I305" s="71"/>
      <c r="J305" s="72"/>
      <c r="K305" s="73"/>
      <c r="L305" s="71"/>
      <c r="M305" s="71"/>
      <c r="N305" s="72"/>
      <c r="O305" s="71"/>
      <c r="P305" s="71"/>
      <c r="Q305" s="71"/>
      <c r="R305" s="72"/>
      <c r="S305" s="71"/>
      <c r="T305" s="71"/>
      <c r="U305" s="71"/>
      <c r="V305" s="72"/>
      <c r="W305" s="73"/>
      <c r="X305" s="71"/>
      <c r="Y305" s="71"/>
      <c r="Z305" s="71"/>
      <c r="AA305" s="72"/>
      <c r="AB305" s="73"/>
      <c r="AC305" s="75"/>
      <c r="AD305" s="76"/>
      <c r="AE305" s="77"/>
      <c r="AF305" s="77"/>
    </row>
    <row r="306" spans="1:32" ht="15" customHeight="1" outlineLevel="1" x14ac:dyDescent="0.3">
      <c r="A306" s="176"/>
      <c r="B306" s="160"/>
      <c r="C306" s="26"/>
      <c r="D306" s="26"/>
      <c r="E306" s="26"/>
      <c r="F306" s="81"/>
      <c r="G306" s="81"/>
      <c r="H306" s="81"/>
      <c r="I306" s="71"/>
      <c r="J306" s="72"/>
      <c r="K306" s="73"/>
      <c r="L306" s="71"/>
      <c r="M306" s="71"/>
      <c r="N306" s="72"/>
      <c r="O306" s="71"/>
      <c r="P306" s="71"/>
      <c r="Q306" s="71"/>
      <c r="R306" s="72"/>
      <c r="S306" s="71"/>
      <c r="T306" s="71"/>
      <c r="U306" s="71"/>
      <c r="V306" s="72"/>
      <c r="W306" s="73"/>
      <c r="X306" s="71"/>
      <c r="Y306" s="71"/>
      <c r="Z306" s="71"/>
      <c r="AA306" s="72"/>
      <c r="AB306" s="73"/>
      <c r="AC306" s="75"/>
      <c r="AD306" s="76"/>
      <c r="AE306" s="77"/>
      <c r="AF306" s="77"/>
    </row>
    <row r="307" spans="1:32" ht="15.75" customHeight="1" outlineLevel="1" x14ac:dyDescent="0.3">
      <c r="A307" s="2"/>
      <c r="B307" s="44" t="s">
        <v>292</v>
      </c>
      <c r="C307" s="65">
        <f t="shared" ref="C307" si="96">SUM(C308:C324)</f>
        <v>0</v>
      </c>
      <c r="D307" s="25">
        <f t="shared" ref="D307:D324" si="97">I307+M307+Q307</f>
        <v>13</v>
      </c>
      <c r="E307" s="44"/>
      <c r="F307" s="65">
        <f t="shared" ref="F307" si="98">SUM(F308:F324)</f>
        <v>0</v>
      </c>
      <c r="G307" s="112"/>
      <c r="H307" s="112"/>
      <c r="I307" s="65">
        <f t="shared" ref="I307:AC307" si="99">SUM(I308:I324)</f>
        <v>13</v>
      </c>
      <c r="J307" s="66">
        <f t="shared" si="99"/>
        <v>5038.8</v>
      </c>
      <c r="K307" s="68">
        <f t="shared" si="99"/>
        <v>0</v>
      </c>
      <c r="L307" s="67">
        <f t="shared" si="99"/>
        <v>0</v>
      </c>
      <c r="M307" s="65"/>
      <c r="N307" s="66"/>
      <c r="O307" s="65"/>
      <c r="P307" s="65"/>
      <c r="Q307" s="65"/>
      <c r="R307" s="66"/>
      <c r="S307" s="65"/>
      <c r="T307" s="65"/>
      <c r="U307" s="65">
        <f t="shared" si="99"/>
        <v>161</v>
      </c>
      <c r="V307" s="66">
        <f t="shared" si="99"/>
        <v>3703</v>
      </c>
      <c r="W307" s="68">
        <f t="shared" si="99"/>
        <v>0</v>
      </c>
      <c r="X307" s="67">
        <f t="shared" si="99"/>
        <v>0</v>
      </c>
      <c r="Y307" s="67"/>
      <c r="Z307" s="65">
        <f t="shared" si="99"/>
        <v>40</v>
      </c>
      <c r="AA307" s="66">
        <f t="shared" si="99"/>
        <v>1464.6999999999998</v>
      </c>
      <c r="AB307" s="68">
        <f t="shared" si="99"/>
        <v>0</v>
      </c>
      <c r="AC307" s="69">
        <f t="shared" si="99"/>
        <v>0</v>
      </c>
      <c r="AD307" s="76"/>
      <c r="AE307" s="77"/>
      <c r="AF307" s="77"/>
    </row>
    <row r="308" spans="1:32" ht="15" customHeight="1" outlineLevel="2" x14ac:dyDescent="0.3">
      <c r="A308" s="2">
        <v>1</v>
      </c>
      <c r="B308" s="40" t="s">
        <v>293</v>
      </c>
      <c r="C308" s="151">
        <f t="shared" ref="C308:C324" si="100">F308+W308+AB308</f>
        <v>0</v>
      </c>
      <c r="D308" s="81">
        <f t="shared" si="97"/>
        <v>1</v>
      </c>
      <c r="E308" s="40"/>
      <c r="F308" s="135">
        <f t="shared" ref="F308:F324" si="101">K308+O308+S308</f>
        <v>0</v>
      </c>
      <c r="G308" s="86"/>
      <c r="H308" s="86"/>
      <c r="I308" s="71">
        <v>1</v>
      </c>
      <c r="J308" s="72">
        <f t="shared" ref="J308:J324" si="102">387.6*I308</f>
        <v>387.6</v>
      </c>
      <c r="K308" s="73">
        <v>0</v>
      </c>
      <c r="L308" s="74">
        <v>0</v>
      </c>
      <c r="M308" s="71"/>
      <c r="N308" s="72"/>
      <c r="O308" s="71"/>
      <c r="P308" s="71"/>
      <c r="Q308" s="71"/>
      <c r="R308" s="72"/>
      <c r="S308" s="71"/>
      <c r="T308" s="71"/>
      <c r="U308" s="71">
        <v>3</v>
      </c>
      <c r="V308" s="72">
        <f>U308*23</f>
        <v>69</v>
      </c>
      <c r="W308" s="73">
        <v>0</v>
      </c>
      <c r="X308" s="74">
        <v>0</v>
      </c>
      <c r="Y308" s="74"/>
      <c r="Z308" s="71">
        <v>2</v>
      </c>
      <c r="AA308" s="72">
        <v>73.3</v>
      </c>
      <c r="AB308" s="71">
        <v>0</v>
      </c>
      <c r="AC308" s="75">
        <v>0</v>
      </c>
      <c r="AD308" s="71"/>
      <c r="AE308" s="77"/>
      <c r="AF308" s="77"/>
    </row>
    <row r="309" spans="1:32" ht="15" customHeight="1" outlineLevel="2" x14ac:dyDescent="0.3">
      <c r="A309" s="2">
        <v>2</v>
      </c>
      <c r="B309" s="40" t="s">
        <v>294</v>
      </c>
      <c r="C309" s="151">
        <f t="shared" si="100"/>
        <v>0</v>
      </c>
      <c r="D309" s="81">
        <f t="shared" si="97"/>
        <v>0</v>
      </c>
      <c r="E309" s="40"/>
      <c r="F309" s="135">
        <f t="shared" si="101"/>
        <v>0</v>
      </c>
      <c r="G309" s="86"/>
      <c r="H309" s="86"/>
      <c r="I309" s="71"/>
      <c r="J309" s="72">
        <f t="shared" si="102"/>
        <v>0</v>
      </c>
      <c r="K309" s="73">
        <v>0</v>
      </c>
      <c r="L309" s="74">
        <v>0</v>
      </c>
      <c r="M309" s="71"/>
      <c r="N309" s="72"/>
      <c r="O309" s="71"/>
      <c r="P309" s="71"/>
      <c r="Q309" s="71"/>
      <c r="R309" s="72"/>
      <c r="S309" s="71"/>
      <c r="T309" s="71"/>
      <c r="U309" s="71">
        <v>10</v>
      </c>
      <c r="V309" s="72">
        <f t="shared" ref="V309:V324" si="103">U309*23</f>
        <v>230</v>
      </c>
      <c r="W309" s="73">
        <v>0</v>
      </c>
      <c r="X309" s="74">
        <v>0</v>
      </c>
      <c r="Y309" s="74"/>
      <c r="Z309" s="71">
        <v>2</v>
      </c>
      <c r="AA309" s="72">
        <v>73.3</v>
      </c>
      <c r="AB309" s="71">
        <v>0</v>
      </c>
      <c r="AC309" s="75">
        <v>0</v>
      </c>
      <c r="AD309" s="71"/>
      <c r="AE309" s="77"/>
      <c r="AF309" s="77"/>
    </row>
    <row r="310" spans="1:32" ht="15" customHeight="1" outlineLevel="2" x14ac:dyDescent="0.3">
      <c r="A310" s="2">
        <v>3</v>
      </c>
      <c r="B310" s="40" t="s">
        <v>295</v>
      </c>
      <c r="C310" s="151">
        <f t="shared" si="100"/>
        <v>0</v>
      </c>
      <c r="D310" s="81">
        <f t="shared" si="97"/>
        <v>1</v>
      </c>
      <c r="E310" s="40"/>
      <c r="F310" s="135">
        <f t="shared" si="101"/>
        <v>0</v>
      </c>
      <c r="G310" s="86"/>
      <c r="H310" s="86"/>
      <c r="I310" s="71">
        <v>1</v>
      </c>
      <c r="J310" s="72">
        <f t="shared" si="102"/>
        <v>387.6</v>
      </c>
      <c r="K310" s="73">
        <v>0</v>
      </c>
      <c r="L310" s="74">
        <v>0</v>
      </c>
      <c r="M310" s="71"/>
      <c r="N310" s="72"/>
      <c r="O310" s="71"/>
      <c r="P310" s="71"/>
      <c r="Q310" s="71"/>
      <c r="R310" s="72"/>
      <c r="S310" s="71"/>
      <c r="T310" s="71"/>
      <c r="U310" s="71">
        <v>4</v>
      </c>
      <c r="V310" s="72">
        <f t="shared" si="103"/>
        <v>92</v>
      </c>
      <c r="W310" s="73">
        <v>0</v>
      </c>
      <c r="X310" s="74">
        <v>0</v>
      </c>
      <c r="Y310" s="74"/>
      <c r="Z310" s="71">
        <v>2</v>
      </c>
      <c r="AA310" s="72">
        <v>73.3</v>
      </c>
      <c r="AB310" s="71">
        <v>0</v>
      </c>
      <c r="AC310" s="75">
        <v>0</v>
      </c>
      <c r="AD310" s="71"/>
      <c r="AE310" s="77"/>
      <c r="AF310" s="77"/>
    </row>
    <row r="311" spans="1:32" ht="15" customHeight="1" outlineLevel="2" x14ac:dyDescent="0.3">
      <c r="A311" s="2">
        <v>4</v>
      </c>
      <c r="B311" s="40" t="s">
        <v>296</v>
      </c>
      <c r="C311" s="151">
        <f t="shared" si="100"/>
        <v>0</v>
      </c>
      <c r="D311" s="81">
        <f t="shared" si="97"/>
        <v>0</v>
      </c>
      <c r="E311" s="40"/>
      <c r="F311" s="135">
        <f t="shared" si="101"/>
        <v>0</v>
      </c>
      <c r="G311" s="86"/>
      <c r="H311" s="86"/>
      <c r="I311" s="71"/>
      <c r="J311" s="72">
        <f t="shared" si="102"/>
        <v>0</v>
      </c>
      <c r="K311" s="73">
        <v>0</v>
      </c>
      <c r="L311" s="74">
        <v>0</v>
      </c>
      <c r="M311" s="71"/>
      <c r="N311" s="72"/>
      <c r="O311" s="71"/>
      <c r="P311" s="71"/>
      <c r="Q311" s="71"/>
      <c r="R311" s="72"/>
      <c r="S311" s="71"/>
      <c r="T311" s="71"/>
      <c r="U311" s="71">
        <v>0</v>
      </c>
      <c r="V311" s="72">
        <f t="shared" si="103"/>
        <v>0</v>
      </c>
      <c r="W311" s="73">
        <v>0</v>
      </c>
      <c r="X311" s="74">
        <v>0</v>
      </c>
      <c r="Y311" s="74"/>
      <c r="Z311" s="71">
        <v>0</v>
      </c>
      <c r="AA311" s="72"/>
      <c r="AB311" s="71">
        <v>0</v>
      </c>
      <c r="AC311" s="75">
        <v>0</v>
      </c>
      <c r="AD311" s="71"/>
      <c r="AE311" s="77"/>
      <c r="AF311" s="77"/>
    </row>
    <row r="312" spans="1:32" ht="15" customHeight="1" outlineLevel="2" x14ac:dyDescent="0.3">
      <c r="A312" s="2">
        <v>5</v>
      </c>
      <c r="B312" s="40" t="s">
        <v>297</v>
      </c>
      <c r="C312" s="151">
        <f t="shared" si="100"/>
        <v>0</v>
      </c>
      <c r="D312" s="81">
        <f t="shared" si="97"/>
        <v>1</v>
      </c>
      <c r="E312" s="40"/>
      <c r="F312" s="135">
        <f t="shared" si="101"/>
        <v>0</v>
      </c>
      <c r="G312" s="86"/>
      <c r="H312" s="86"/>
      <c r="I312" s="71">
        <v>1</v>
      </c>
      <c r="J312" s="72">
        <f t="shared" si="102"/>
        <v>387.6</v>
      </c>
      <c r="K312" s="73">
        <v>0</v>
      </c>
      <c r="L312" s="74">
        <v>0</v>
      </c>
      <c r="M312" s="71"/>
      <c r="N312" s="72"/>
      <c r="O312" s="71"/>
      <c r="P312" s="71"/>
      <c r="Q312" s="71"/>
      <c r="R312" s="72"/>
      <c r="S312" s="71"/>
      <c r="T312" s="71"/>
      <c r="U312" s="71">
        <v>9</v>
      </c>
      <c r="V312" s="72">
        <f t="shared" si="103"/>
        <v>207</v>
      </c>
      <c r="W312" s="73">
        <v>0</v>
      </c>
      <c r="X312" s="74">
        <v>0</v>
      </c>
      <c r="Y312" s="74"/>
      <c r="Z312" s="71">
        <v>2</v>
      </c>
      <c r="AA312" s="72">
        <v>73.3</v>
      </c>
      <c r="AB312" s="71">
        <v>0</v>
      </c>
      <c r="AC312" s="75">
        <v>0</v>
      </c>
      <c r="AD312" s="71"/>
      <c r="AE312" s="77"/>
      <c r="AF312" s="77"/>
    </row>
    <row r="313" spans="1:32" ht="15" customHeight="1" outlineLevel="2" x14ac:dyDescent="0.3">
      <c r="A313" s="2">
        <v>6</v>
      </c>
      <c r="B313" s="40" t="s">
        <v>298</v>
      </c>
      <c r="C313" s="151">
        <f t="shared" si="100"/>
        <v>0</v>
      </c>
      <c r="D313" s="81">
        <f t="shared" si="97"/>
        <v>1</v>
      </c>
      <c r="E313" s="40"/>
      <c r="F313" s="135">
        <f t="shared" si="101"/>
        <v>0</v>
      </c>
      <c r="G313" s="86"/>
      <c r="H313" s="86"/>
      <c r="I313" s="71">
        <v>1</v>
      </c>
      <c r="J313" s="72">
        <f t="shared" si="102"/>
        <v>387.6</v>
      </c>
      <c r="K313" s="73">
        <v>0</v>
      </c>
      <c r="L313" s="74">
        <v>0</v>
      </c>
      <c r="M313" s="71"/>
      <c r="N313" s="72"/>
      <c r="O313" s="71"/>
      <c r="P313" s="71"/>
      <c r="Q313" s="71"/>
      <c r="R313" s="72"/>
      <c r="S313" s="71"/>
      <c r="T313" s="71"/>
      <c r="U313" s="71">
        <v>6</v>
      </c>
      <c r="V313" s="72">
        <f t="shared" si="103"/>
        <v>138</v>
      </c>
      <c r="W313" s="73">
        <v>0</v>
      </c>
      <c r="X313" s="74">
        <v>0</v>
      </c>
      <c r="Y313" s="74"/>
      <c r="Z313" s="71">
        <v>0</v>
      </c>
      <c r="AA313" s="72"/>
      <c r="AB313" s="71">
        <v>0</v>
      </c>
      <c r="AC313" s="75">
        <v>0</v>
      </c>
      <c r="AD313" s="71"/>
      <c r="AE313" s="77"/>
      <c r="AF313" s="77"/>
    </row>
    <row r="314" spans="1:32" ht="15" customHeight="1" outlineLevel="2" x14ac:dyDescent="0.3">
      <c r="A314" s="2">
        <v>8</v>
      </c>
      <c r="B314" s="40" t="s">
        <v>299</v>
      </c>
      <c r="C314" s="151">
        <f t="shared" si="100"/>
        <v>0</v>
      </c>
      <c r="D314" s="81">
        <f t="shared" si="97"/>
        <v>1</v>
      </c>
      <c r="E314" s="40"/>
      <c r="F314" s="135">
        <f t="shared" si="101"/>
        <v>0</v>
      </c>
      <c r="G314" s="86"/>
      <c r="H314" s="86"/>
      <c r="I314" s="71">
        <v>1</v>
      </c>
      <c r="J314" s="72">
        <f t="shared" si="102"/>
        <v>387.6</v>
      </c>
      <c r="K314" s="73">
        <v>0</v>
      </c>
      <c r="L314" s="74">
        <v>0</v>
      </c>
      <c r="M314" s="71"/>
      <c r="N314" s="72"/>
      <c r="O314" s="71"/>
      <c r="P314" s="71"/>
      <c r="Q314" s="71"/>
      <c r="R314" s="72"/>
      <c r="S314" s="71"/>
      <c r="T314" s="71"/>
      <c r="U314" s="71">
        <v>9</v>
      </c>
      <c r="V314" s="72">
        <f t="shared" si="103"/>
        <v>207</v>
      </c>
      <c r="W314" s="73">
        <v>0</v>
      </c>
      <c r="X314" s="74">
        <v>0</v>
      </c>
      <c r="Y314" s="74"/>
      <c r="Z314" s="71">
        <v>8</v>
      </c>
      <c r="AA314" s="72">
        <v>292.8</v>
      </c>
      <c r="AB314" s="71">
        <v>0</v>
      </c>
      <c r="AC314" s="75">
        <v>0</v>
      </c>
      <c r="AD314" s="71"/>
      <c r="AE314" s="77"/>
      <c r="AF314" s="77"/>
    </row>
    <row r="315" spans="1:32" ht="15" customHeight="1" outlineLevel="2" x14ac:dyDescent="0.3">
      <c r="A315" s="2">
        <v>7</v>
      </c>
      <c r="B315" s="40" t="s">
        <v>300</v>
      </c>
      <c r="C315" s="151">
        <f t="shared" si="100"/>
        <v>0</v>
      </c>
      <c r="D315" s="81">
        <f t="shared" si="97"/>
        <v>1</v>
      </c>
      <c r="E315" s="40"/>
      <c r="F315" s="135">
        <f t="shared" si="101"/>
        <v>0</v>
      </c>
      <c r="G315" s="86"/>
      <c r="H315" s="86"/>
      <c r="I315" s="71">
        <v>1</v>
      </c>
      <c r="J315" s="72">
        <f t="shared" si="102"/>
        <v>387.6</v>
      </c>
      <c r="K315" s="73">
        <v>0</v>
      </c>
      <c r="L315" s="74">
        <v>0</v>
      </c>
      <c r="M315" s="71"/>
      <c r="N315" s="72"/>
      <c r="O315" s="71"/>
      <c r="P315" s="71"/>
      <c r="Q315" s="71"/>
      <c r="R315" s="72"/>
      <c r="S315" s="71"/>
      <c r="T315" s="71"/>
      <c r="U315" s="71">
        <v>70</v>
      </c>
      <c r="V315" s="72">
        <f t="shared" si="103"/>
        <v>1610</v>
      </c>
      <c r="W315" s="73">
        <v>0</v>
      </c>
      <c r="X315" s="74">
        <v>0</v>
      </c>
      <c r="Y315" s="74"/>
      <c r="Z315" s="71">
        <v>8</v>
      </c>
      <c r="AA315" s="72">
        <v>292.8</v>
      </c>
      <c r="AB315" s="71">
        <v>0</v>
      </c>
      <c r="AC315" s="75">
        <v>0</v>
      </c>
      <c r="AD315" s="71"/>
      <c r="AE315" s="77"/>
      <c r="AF315" s="77"/>
    </row>
    <row r="316" spans="1:32" ht="15" customHeight="1" outlineLevel="2" x14ac:dyDescent="0.3">
      <c r="A316" s="2">
        <v>9</v>
      </c>
      <c r="B316" s="40" t="s">
        <v>301</v>
      </c>
      <c r="C316" s="151">
        <f t="shared" si="100"/>
        <v>0</v>
      </c>
      <c r="D316" s="81">
        <f t="shared" si="97"/>
        <v>1</v>
      </c>
      <c r="E316" s="40"/>
      <c r="F316" s="135">
        <f t="shared" si="101"/>
        <v>0</v>
      </c>
      <c r="G316" s="86"/>
      <c r="H316" s="86"/>
      <c r="I316" s="71">
        <v>1</v>
      </c>
      <c r="J316" s="72">
        <f t="shared" si="102"/>
        <v>387.6</v>
      </c>
      <c r="K316" s="73">
        <v>0</v>
      </c>
      <c r="L316" s="74">
        <v>0</v>
      </c>
      <c r="M316" s="71"/>
      <c r="N316" s="72"/>
      <c r="O316" s="71"/>
      <c r="P316" s="71"/>
      <c r="Q316" s="71"/>
      <c r="R316" s="72"/>
      <c r="S316" s="71"/>
      <c r="T316" s="71"/>
      <c r="U316" s="71">
        <v>13</v>
      </c>
      <c r="V316" s="72">
        <f t="shared" si="103"/>
        <v>299</v>
      </c>
      <c r="W316" s="73">
        <v>0</v>
      </c>
      <c r="X316" s="74">
        <v>0</v>
      </c>
      <c r="Y316" s="74"/>
      <c r="Z316" s="71">
        <v>4</v>
      </c>
      <c r="AA316" s="72">
        <v>146.4</v>
      </c>
      <c r="AB316" s="71">
        <v>0</v>
      </c>
      <c r="AC316" s="75">
        <v>0</v>
      </c>
      <c r="AD316" s="71"/>
      <c r="AE316" s="77"/>
      <c r="AF316" s="77"/>
    </row>
    <row r="317" spans="1:32" ht="15" customHeight="1" outlineLevel="2" x14ac:dyDescent="0.3">
      <c r="A317" s="2">
        <v>10</v>
      </c>
      <c r="B317" s="40" t="s">
        <v>302</v>
      </c>
      <c r="C317" s="151">
        <f t="shared" si="100"/>
        <v>0</v>
      </c>
      <c r="D317" s="81">
        <f t="shared" si="97"/>
        <v>0</v>
      </c>
      <c r="E317" s="40"/>
      <c r="F317" s="135">
        <f t="shared" si="101"/>
        <v>0</v>
      </c>
      <c r="G317" s="86"/>
      <c r="H317" s="86"/>
      <c r="I317" s="71"/>
      <c r="J317" s="72">
        <f t="shared" si="102"/>
        <v>0</v>
      </c>
      <c r="K317" s="73">
        <v>0</v>
      </c>
      <c r="L317" s="74">
        <v>0</v>
      </c>
      <c r="M317" s="71"/>
      <c r="N317" s="72"/>
      <c r="O317" s="71"/>
      <c r="P317" s="71"/>
      <c r="Q317" s="71"/>
      <c r="R317" s="72"/>
      <c r="S317" s="71"/>
      <c r="T317" s="71"/>
      <c r="U317" s="71">
        <v>7</v>
      </c>
      <c r="V317" s="72">
        <f t="shared" si="103"/>
        <v>161</v>
      </c>
      <c r="W317" s="73">
        <v>0</v>
      </c>
      <c r="X317" s="74">
        <v>0</v>
      </c>
      <c r="Y317" s="74"/>
      <c r="Z317" s="71">
        <v>4</v>
      </c>
      <c r="AA317" s="72">
        <v>146.4</v>
      </c>
      <c r="AB317" s="71">
        <v>0</v>
      </c>
      <c r="AC317" s="75">
        <v>0</v>
      </c>
      <c r="AD317" s="71"/>
      <c r="AE317" s="77"/>
      <c r="AF317" s="77"/>
    </row>
    <row r="318" spans="1:32" ht="15" customHeight="1" outlineLevel="2" x14ac:dyDescent="0.3">
      <c r="A318" s="2">
        <v>11</v>
      </c>
      <c r="B318" s="40" t="s">
        <v>303</v>
      </c>
      <c r="C318" s="151">
        <f t="shared" si="100"/>
        <v>0</v>
      </c>
      <c r="D318" s="81">
        <f t="shared" si="97"/>
        <v>1</v>
      </c>
      <c r="E318" s="40"/>
      <c r="F318" s="135">
        <f t="shared" si="101"/>
        <v>0</v>
      </c>
      <c r="G318" s="86"/>
      <c r="H318" s="86"/>
      <c r="I318" s="71">
        <v>1</v>
      </c>
      <c r="J318" s="72">
        <f t="shared" si="102"/>
        <v>387.6</v>
      </c>
      <c r="K318" s="73">
        <v>0</v>
      </c>
      <c r="L318" s="74">
        <v>0</v>
      </c>
      <c r="M318" s="71"/>
      <c r="N318" s="72"/>
      <c r="O318" s="71"/>
      <c r="P318" s="71"/>
      <c r="Q318" s="71"/>
      <c r="R318" s="72"/>
      <c r="S318" s="71"/>
      <c r="T318" s="71"/>
      <c r="U318" s="71">
        <v>0</v>
      </c>
      <c r="V318" s="72">
        <f t="shared" si="103"/>
        <v>0</v>
      </c>
      <c r="W318" s="73">
        <v>0</v>
      </c>
      <c r="X318" s="74">
        <v>0</v>
      </c>
      <c r="Y318" s="74"/>
      <c r="Z318" s="71">
        <v>0</v>
      </c>
      <c r="AA318" s="72"/>
      <c r="AB318" s="71">
        <v>0</v>
      </c>
      <c r="AC318" s="75">
        <v>0</v>
      </c>
      <c r="AD318" s="71"/>
      <c r="AE318" s="77"/>
      <c r="AF318" s="77"/>
    </row>
    <row r="319" spans="1:32" ht="15" customHeight="1" outlineLevel="2" x14ac:dyDescent="0.3">
      <c r="A319" s="2">
        <v>12</v>
      </c>
      <c r="B319" s="40" t="s">
        <v>304</v>
      </c>
      <c r="C319" s="151">
        <f t="shared" si="100"/>
        <v>0</v>
      </c>
      <c r="D319" s="81">
        <f t="shared" si="97"/>
        <v>1</v>
      </c>
      <c r="E319" s="40"/>
      <c r="F319" s="135">
        <f t="shared" si="101"/>
        <v>0</v>
      </c>
      <c r="G319" s="86"/>
      <c r="H319" s="86"/>
      <c r="I319" s="71">
        <v>1</v>
      </c>
      <c r="J319" s="72">
        <f t="shared" si="102"/>
        <v>387.6</v>
      </c>
      <c r="K319" s="73">
        <v>0</v>
      </c>
      <c r="L319" s="74">
        <v>0</v>
      </c>
      <c r="M319" s="71"/>
      <c r="N319" s="72"/>
      <c r="O319" s="71"/>
      <c r="P319" s="71"/>
      <c r="Q319" s="71"/>
      <c r="R319" s="72"/>
      <c r="S319" s="71"/>
      <c r="T319" s="71"/>
      <c r="U319" s="71">
        <v>13</v>
      </c>
      <c r="V319" s="72">
        <f t="shared" si="103"/>
        <v>299</v>
      </c>
      <c r="W319" s="73">
        <v>0</v>
      </c>
      <c r="X319" s="74">
        <v>0</v>
      </c>
      <c r="Y319" s="74"/>
      <c r="Z319" s="71">
        <v>2</v>
      </c>
      <c r="AA319" s="72">
        <v>73.3</v>
      </c>
      <c r="AB319" s="71">
        <v>0</v>
      </c>
      <c r="AC319" s="75">
        <v>0</v>
      </c>
      <c r="AD319" s="71"/>
      <c r="AE319" s="77"/>
      <c r="AF319" s="77"/>
    </row>
    <row r="320" spans="1:32" ht="15" customHeight="1" outlineLevel="2" x14ac:dyDescent="0.3">
      <c r="A320" s="2">
        <v>13</v>
      </c>
      <c r="B320" s="40" t="s">
        <v>305</v>
      </c>
      <c r="C320" s="151">
        <f t="shared" si="100"/>
        <v>0</v>
      </c>
      <c r="D320" s="81">
        <f t="shared" si="97"/>
        <v>0</v>
      </c>
      <c r="E320" s="40"/>
      <c r="F320" s="135">
        <f t="shared" si="101"/>
        <v>0</v>
      </c>
      <c r="G320" s="86"/>
      <c r="H320" s="86"/>
      <c r="I320" s="71"/>
      <c r="J320" s="72">
        <f t="shared" si="102"/>
        <v>0</v>
      </c>
      <c r="K320" s="73">
        <v>0</v>
      </c>
      <c r="L320" s="74">
        <v>0</v>
      </c>
      <c r="M320" s="71"/>
      <c r="N320" s="72"/>
      <c r="O320" s="71"/>
      <c r="P320" s="71"/>
      <c r="Q320" s="71"/>
      <c r="R320" s="72"/>
      <c r="S320" s="71"/>
      <c r="T320" s="71"/>
      <c r="U320" s="71">
        <v>2</v>
      </c>
      <c r="V320" s="72">
        <f t="shared" si="103"/>
        <v>46</v>
      </c>
      <c r="W320" s="73">
        <v>0</v>
      </c>
      <c r="X320" s="74">
        <v>0</v>
      </c>
      <c r="Y320" s="74"/>
      <c r="Z320" s="71">
        <v>1</v>
      </c>
      <c r="AA320" s="72">
        <v>36.6</v>
      </c>
      <c r="AB320" s="71">
        <v>0</v>
      </c>
      <c r="AC320" s="75">
        <v>0</v>
      </c>
      <c r="AD320" s="71"/>
      <c r="AE320" s="77"/>
      <c r="AF320" s="77"/>
    </row>
    <row r="321" spans="1:32" ht="15" customHeight="1" outlineLevel="2" x14ac:dyDescent="0.3">
      <c r="A321" s="2">
        <v>14</v>
      </c>
      <c r="B321" s="40" t="s">
        <v>306</v>
      </c>
      <c r="C321" s="151">
        <f t="shared" si="100"/>
        <v>0</v>
      </c>
      <c r="D321" s="81">
        <f t="shared" si="97"/>
        <v>1</v>
      </c>
      <c r="E321" s="40"/>
      <c r="F321" s="135">
        <f t="shared" si="101"/>
        <v>0</v>
      </c>
      <c r="G321" s="86"/>
      <c r="H321" s="86"/>
      <c r="I321" s="71">
        <v>1</v>
      </c>
      <c r="J321" s="72">
        <f t="shared" si="102"/>
        <v>387.6</v>
      </c>
      <c r="K321" s="73">
        <v>0</v>
      </c>
      <c r="L321" s="74">
        <v>0</v>
      </c>
      <c r="M321" s="71"/>
      <c r="N321" s="72"/>
      <c r="O321" s="71"/>
      <c r="P321" s="71"/>
      <c r="Q321" s="71"/>
      <c r="R321" s="72"/>
      <c r="S321" s="71"/>
      <c r="T321" s="71"/>
      <c r="U321" s="71">
        <v>5</v>
      </c>
      <c r="V321" s="72">
        <f t="shared" si="103"/>
        <v>115</v>
      </c>
      <c r="W321" s="73">
        <v>0</v>
      </c>
      <c r="X321" s="74">
        <v>0</v>
      </c>
      <c r="Y321" s="74"/>
      <c r="Z321" s="71">
        <v>2</v>
      </c>
      <c r="AA321" s="72">
        <v>73.3</v>
      </c>
      <c r="AB321" s="71">
        <v>0</v>
      </c>
      <c r="AC321" s="75">
        <v>0</v>
      </c>
      <c r="AD321" s="71"/>
      <c r="AE321" s="77"/>
      <c r="AF321" s="77"/>
    </row>
    <row r="322" spans="1:32" ht="15" customHeight="1" outlineLevel="2" x14ac:dyDescent="0.3">
      <c r="A322" s="2">
        <v>15</v>
      </c>
      <c r="B322" s="40" t="s">
        <v>307</v>
      </c>
      <c r="C322" s="151">
        <f t="shared" si="100"/>
        <v>0</v>
      </c>
      <c r="D322" s="81">
        <f t="shared" si="97"/>
        <v>1</v>
      </c>
      <c r="E322" s="40"/>
      <c r="F322" s="135">
        <f t="shared" si="101"/>
        <v>0</v>
      </c>
      <c r="G322" s="86"/>
      <c r="H322" s="86"/>
      <c r="I322" s="71">
        <v>1</v>
      </c>
      <c r="J322" s="72">
        <f t="shared" si="102"/>
        <v>387.6</v>
      </c>
      <c r="K322" s="73">
        <v>0</v>
      </c>
      <c r="L322" s="74">
        <v>0</v>
      </c>
      <c r="M322" s="71"/>
      <c r="N322" s="72"/>
      <c r="O322" s="71"/>
      <c r="P322" s="71"/>
      <c r="Q322" s="71"/>
      <c r="R322" s="72"/>
      <c r="S322" s="71"/>
      <c r="T322" s="71"/>
      <c r="U322" s="71">
        <v>2</v>
      </c>
      <c r="V322" s="72">
        <f t="shared" si="103"/>
        <v>46</v>
      </c>
      <c r="W322" s="73">
        <v>0</v>
      </c>
      <c r="X322" s="74">
        <v>0</v>
      </c>
      <c r="Y322" s="74"/>
      <c r="Z322" s="71">
        <v>1</v>
      </c>
      <c r="AA322" s="72">
        <v>36.6</v>
      </c>
      <c r="AB322" s="71">
        <v>0</v>
      </c>
      <c r="AC322" s="75">
        <v>0</v>
      </c>
      <c r="AD322" s="71"/>
      <c r="AE322" s="77"/>
      <c r="AF322" s="77"/>
    </row>
    <row r="323" spans="1:32" ht="15" customHeight="1" outlineLevel="2" x14ac:dyDescent="0.3">
      <c r="A323" s="2">
        <v>16</v>
      </c>
      <c r="B323" s="40" t="s">
        <v>308</v>
      </c>
      <c r="C323" s="151">
        <f t="shared" si="100"/>
        <v>0</v>
      </c>
      <c r="D323" s="81">
        <f t="shared" si="97"/>
        <v>1</v>
      </c>
      <c r="E323" s="40"/>
      <c r="F323" s="135">
        <f t="shared" si="101"/>
        <v>0</v>
      </c>
      <c r="G323" s="86"/>
      <c r="H323" s="86"/>
      <c r="I323" s="71">
        <v>1</v>
      </c>
      <c r="J323" s="72">
        <f t="shared" si="102"/>
        <v>387.6</v>
      </c>
      <c r="K323" s="73">
        <v>0</v>
      </c>
      <c r="L323" s="74">
        <v>0</v>
      </c>
      <c r="M323" s="71"/>
      <c r="N323" s="72"/>
      <c r="O323" s="71"/>
      <c r="P323" s="71"/>
      <c r="Q323" s="71"/>
      <c r="R323" s="72"/>
      <c r="S323" s="71"/>
      <c r="T323" s="71"/>
      <c r="U323" s="71">
        <v>5</v>
      </c>
      <c r="V323" s="72">
        <f t="shared" si="103"/>
        <v>115</v>
      </c>
      <c r="W323" s="73">
        <v>0</v>
      </c>
      <c r="X323" s="74">
        <v>0</v>
      </c>
      <c r="Y323" s="74"/>
      <c r="Z323" s="71">
        <v>0</v>
      </c>
      <c r="AA323" s="72"/>
      <c r="AB323" s="71">
        <v>0</v>
      </c>
      <c r="AC323" s="75">
        <v>0</v>
      </c>
      <c r="AD323" s="71"/>
      <c r="AE323" s="77"/>
      <c r="AF323" s="77"/>
    </row>
    <row r="324" spans="1:32" ht="15" customHeight="1" outlineLevel="2" x14ac:dyDescent="0.3">
      <c r="A324" s="2">
        <v>17</v>
      </c>
      <c r="B324" s="40" t="s">
        <v>309</v>
      </c>
      <c r="C324" s="151">
        <f t="shared" si="100"/>
        <v>0</v>
      </c>
      <c r="D324" s="81">
        <f t="shared" si="97"/>
        <v>1</v>
      </c>
      <c r="E324" s="40"/>
      <c r="F324" s="135">
        <f t="shared" si="101"/>
        <v>0</v>
      </c>
      <c r="G324" s="86"/>
      <c r="H324" s="86"/>
      <c r="I324" s="71">
        <v>1</v>
      </c>
      <c r="J324" s="72">
        <f t="shared" si="102"/>
        <v>387.6</v>
      </c>
      <c r="K324" s="73">
        <v>0</v>
      </c>
      <c r="L324" s="74">
        <v>0</v>
      </c>
      <c r="M324" s="71"/>
      <c r="N324" s="72"/>
      <c r="O324" s="71"/>
      <c r="P324" s="71"/>
      <c r="Q324" s="71"/>
      <c r="R324" s="72"/>
      <c r="S324" s="71"/>
      <c r="T324" s="71"/>
      <c r="U324" s="71">
        <v>3</v>
      </c>
      <c r="V324" s="72">
        <f t="shared" si="103"/>
        <v>69</v>
      </c>
      <c r="W324" s="73">
        <v>0</v>
      </c>
      <c r="X324" s="74">
        <v>0</v>
      </c>
      <c r="Y324" s="74"/>
      <c r="Z324" s="71">
        <v>2</v>
      </c>
      <c r="AA324" s="72">
        <v>73.3</v>
      </c>
      <c r="AB324" s="71">
        <v>0</v>
      </c>
      <c r="AC324" s="75">
        <v>0</v>
      </c>
      <c r="AD324" s="71"/>
      <c r="AE324" s="77"/>
      <c r="AF324" s="77"/>
    </row>
    <row r="325" spans="1:32" ht="15" customHeight="1" outlineLevel="1" x14ac:dyDescent="0.3">
      <c r="A325" s="176"/>
      <c r="B325" s="160"/>
      <c r="C325" s="26"/>
      <c r="D325" s="26"/>
      <c r="E325" s="26"/>
      <c r="F325" s="81"/>
      <c r="G325" s="81"/>
      <c r="H325" s="81"/>
      <c r="I325" s="71"/>
      <c r="J325" s="72"/>
      <c r="K325" s="73"/>
      <c r="L325" s="71"/>
      <c r="M325" s="71"/>
      <c r="N325" s="72"/>
      <c r="O325" s="71"/>
      <c r="P325" s="71"/>
      <c r="Q325" s="71"/>
      <c r="R325" s="72"/>
      <c r="S325" s="71"/>
      <c r="T325" s="71"/>
      <c r="U325" s="71"/>
      <c r="V325" s="72"/>
      <c r="W325" s="73"/>
      <c r="X325" s="71"/>
      <c r="Y325" s="71"/>
      <c r="Z325" s="71"/>
      <c r="AA325" s="72"/>
      <c r="AB325" s="73"/>
      <c r="AC325" s="75"/>
      <c r="AD325" s="76"/>
      <c r="AE325" s="77"/>
      <c r="AF325" s="77"/>
    </row>
    <row r="326" spans="1:32" ht="15.75" customHeight="1" outlineLevel="1" x14ac:dyDescent="0.3">
      <c r="A326" s="2"/>
      <c r="B326" s="46" t="s">
        <v>310</v>
      </c>
      <c r="C326" s="65">
        <f t="shared" ref="C326" si="104">SUM(C327:C354)</f>
        <v>4</v>
      </c>
      <c r="D326" s="25">
        <f t="shared" ref="D326:D354" si="105">I326+M326+Q326</f>
        <v>4</v>
      </c>
      <c r="E326" s="46"/>
      <c r="F326" s="65">
        <f t="shared" ref="F326" si="106">SUM(F327:F354)</f>
        <v>4</v>
      </c>
      <c r="G326" s="112"/>
      <c r="H326" s="112"/>
      <c r="I326" s="65">
        <f t="shared" ref="I326:AA326" si="107">SUM(I327:I354)</f>
        <v>2</v>
      </c>
      <c r="J326" s="66">
        <f t="shared" si="107"/>
        <v>775.2</v>
      </c>
      <c r="K326" s="68">
        <f t="shared" si="107"/>
        <v>2</v>
      </c>
      <c r="L326" s="67">
        <f t="shared" si="107"/>
        <v>489.75</v>
      </c>
      <c r="M326" s="65">
        <f t="shared" si="107"/>
        <v>2</v>
      </c>
      <c r="N326" s="66">
        <f t="shared" si="107"/>
        <v>1142.5999999999999</v>
      </c>
      <c r="O326" s="65">
        <f t="shared" si="107"/>
        <v>2</v>
      </c>
      <c r="P326" s="67">
        <f t="shared" si="107"/>
        <v>624</v>
      </c>
      <c r="Q326" s="65"/>
      <c r="R326" s="66"/>
      <c r="S326" s="65"/>
      <c r="T326" s="65"/>
      <c r="U326" s="65">
        <f t="shared" si="107"/>
        <v>0</v>
      </c>
      <c r="V326" s="66">
        <f t="shared" si="107"/>
        <v>0</v>
      </c>
      <c r="W326" s="68">
        <f t="shared" si="107"/>
        <v>0</v>
      </c>
      <c r="X326" s="67">
        <f t="shared" si="107"/>
        <v>0</v>
      </c>
      <c r="Y326" s="67"/>
      <c r="Z326" s="65">
        <f t="shared" si="107"/>
        <v>0</v>
      </c>
      <c r="AA326" s="66">
        <f t="shared" si="107"/>
        <v>0</v>
      </c>
      <c r="AB326" s="68">
        <f t="shared" ref="AB326:AC326" si="108">SUM(AB327:AB354)</f>
        <v>0</v>
      </c>
      <c r="AC326" s="69">
        <f t="shared" si="108"/>
        <v>0</v>
      </c>
      <c r="AD326" s="65"/>
      <c r="AE326" s="77"/>
      <c r="AF326" s="77"/>
    </row>
    <row r="327" spans="1:32" s="6" customFormat="1" ht="15" customHeight="1" outlineLevel="2" x14ac:dyDescent="0.3">
      <c r="A327" s="2">
        <v>1</v>
      </c>
      <c r="B327" s="40" t="s">
        <v>311</v>
      </c>
      <c r="C327" s="151">
        <f t="shared" ref="C327:C354" si="109">F327+W327+AB327</f>
        <v>0</v>
      </c>
      <c r="D327" s="81">
        <f t="shared" si="105"/>
        <v>0</v>
      </c>
      <c r="E327" s="40"/>
      <c r="F327" s="135">
        <f t="shared" ref="F327:F354" si="110">K327+O327+S327</f>
        <v>0</v>
      </c>
      <c r="G327" s="86"/>
      <c r="H327" s="86"/>
      <c r="I327" s="86"/>
      <c r="J327" s="120">
        <v>0</v>
      </c>
      <c r="K327" s="73"/>
      <c r="L327" s="74"/>
      <c r="M327" s="86"/>
      <c r="N327" s="120">
        <v>0</v>
      </c>
      <c r="O327" s="74"/>
      <c r="P327" s="74"/>
      <c r="Q327" s="86"/>
      <c r="R327" s="120"/>
      <c r="S327" s="86"/>
      <c r="T327" s="86"/>
      <c r="U327" s="86"/>
      <c r="V327" s="120"/>
      <c r="W327" s="95"/>
      <c r="X327" s="86"/>
      <c r="Y327" s="86"/>
      <c r="Z327" s="86"/>
      <c r="AA327" s="120"/>
      <c r="AB327" s="95"/>
      <c r="AC327" s="121"/>
      <c r="AD327" s="86"/>
      <c r="AE327" s="87"/>
      <c r="AF327" s="87"/>
    </row>
    <row r="328" spans="1:32" s="6" customFormat="1" ht="15" customHeight="1" outlineLevel="2" x14ac:dyDescent="0.3">
      <c r="A328" s="2">
        <v>2</v>
      </c>
      <c r="B328" s="40" t="s">
        <v>312</v>
      </c>
      <c r="C328" s="151">
        <f t="shared" si="109"/>
        <v>0</v>
      </c>
      <c r="D328" s="81">
        <f t="shared" si="105"/>
        <v>0</v>
      </c>
      <c r="E328" s="40"/>
      <c r="F328" s="135">
        <f t="shared" si="110"/>
        <v>0</v>
      </c>
      <c r="G328" s="86"/>
      <c r="H328" s="86"/>
      <c r="I328" s="86"/>
      <c r="J328" s="120">
        <v>0</v>
      </c>
      <c r="K328" s="73"/>
      <c r="L328" s="74"/>
      <c r="M328" s="86"/>
      <c r="N328" s="120">
        <v>0</v>
      </c>
      <c r="O328" s="74"/>
      <c r="P328" s="74"/>
      <c r="Q328" s="86"/>
      <c r="R328" s="120"/>
      <c r="S328" s="86"/>
      <c r="T328" s="86"/>
      <c r="U328" s="86"/>
      <c r="V328" s="120"/>
      <c r="W328" s="95"/>
      <c r="X328" s="86"/>
      <c r="Y328" s="86"/>
      <c r="Z328" s="86"/>
      <c r="AA328" s="120"/>
      <c r="AB328" s="95"/>
      <c r="AC328" s="121"/>
      <c r="AD328" s="86"/>
      <c r="AE328" s="87"/>
      <c r="AF328" s="87"/>
    </row>
    <row r="329" spans="1:32" s="6" customFormat="1" ht="15" customHeight="1" outlineLevel="2" x14ac:dyDescent="0.3">
      <c r="A329" s="2">
        <v>3</v>
      </c>
      <c r="B329" s="40" t="s">
        <v>313</v>
      </c>
      <c r="C329" s="151">
        <f t="shared" si="109"/>
        <v>1</v>
      </c>
      <c r="D329" s="81">
        <f t="shared" si="105"/>
        <v>1</v>
      </c>
      <c r="E329" s="40"/>
      <c r="F329" s="135">
        <f t="shared" si="110"/>
        <v>1</v>
      </c>
      <c r="G329" s="86"/>
      <c r="H329" s="86"/>
      <c r="I329" s="86"/>
      <c r="J329" s="120">
        <v>0</v>
      </c>
      <c r="K329" s="73"/>
      <c r="L329" s="74"/>
      <c r="M329" s="86">
        <v>1</v>
      </c>
      <c r="N329" s="120">
        <v>571.29999999999995</v>
      </c>
      <c r="O329" s="73">
        <v>1</v>
      </c>
      <c r="P329" s="74">
        <v>312</v>
      </c>
      <c r="Q329" s="86"/>
      <c r="R329" s="120"/>
      <c r="S329" s="86"/>
      <c r="T329" s="86"/>
      <c r="U329" s="86"/>
      <c r="V329" s="120"/>
      <c r="W329" s="95"/>
      <c r="X329" s="86"/>
      <c r="Y329" s="86"/>
      <c r="Z329" s="86"/>
      <c r="AA329" s="120"/>
      <c r="AB329" s="95"/>
      <c r="AC329" s="121"/>
      <c r="AD329" s="86"/>
      <c r="AE329" s="87"/>
      <c r="AF329" s="87"/>
    </row>
    <row r="330" spans="1:32" s="6" customFormat="1" ht="15" customHeight="1" outlineLevel="2" x14ac:dyDescent="0.3">
      <c r="A330" s="2">
        <v>4</v>
      </c>
      <c r="B330" s="40" t="s">
        <v>314</v>
      </c>
      <c r="C330" s="151">
        <f t="shared" si="109"/>
        <v>1</v>
      </c>
      <c r="D330" s="81">
        <f t="shared" si="105"/>
        <v>1</v>
      </c>
      <c r="E330" s="40"/>
      <c r="F330" s="135">
        <f t="shared" si="110"/>
        <v>1</v>
      </c>
      <c r="G330" s="86"/>
      <c r="H330" s="86"/>
      <c r="I330" s="86">
        <v>1</v>
      </c>
      <c r="J330" s="120">
        <v>387.6</v>
      </c>
      <c r="K330" s="73">
        <v>1</v>
      </c>
      <c r="L330" s="74">
        <v>244.875</v>
      </c>
      <c r="M330" s="86"/>
      <c r="N330" s="120">
        <v>0</v>
      </c>
      <c r="O330" s="74"/>
      <c r="P330" s="74"/>
      <c r="Q330" s="86"/>
      <c r="R330" s="120"/>
      <c r="S330" s="86"/>
      <c r="T330" s="86"/>
      <c r="U330" s="86"/>
      <c r="V330" s="120"/>
      <c r="W330" s="95"/>
      <c r="X330" s="86"/>
      <c r="Y330" s="86"/>
      <c r="Z330" s="86"/>
      <c r="AA330" s="120"/>
      <c r="AB330" s="95"/>
      <c r="AC330" s="121"/>
      <c r="AD330" s="86"/>
      <c r="AE330" s="87"/>
      <c r="AF330" s="87"/>
    </row>
    <row r="331" spans="1:32" s="6" customFormat="1" ht="15" customHeight="1" outlineLevel="2" x14ac:dyDescent="0.3">
      <c r="A331" s="2">
        <v>5</v>
      </c>
      <c r="B331" s="40" t="s">
        <v>315</v>
      </c>
      <c r="C331" s="151">
        <f t="shared" si="109"/>
        <v>0</v>
      </c>
      <c r="D331" s="81">
        <f t="shared" si="105"/>
        <v>0</v>
      </c>
      <c r="E331" s="40"/>
      <c r="F331" s="135">
        <f t="shared" si="110"/>
        <v>0</v>
      </c>
      <c r="G331" s="86"/>
      <c r="H331" s="86"/>
      <c r="I331" s="86"/>
      <c r="J331" s="120">
        <v>0</v>
      </c>
      <c r="K331" s="73"/>
      <c r="L331" s="74"/>
      <c r="M331" s="86"/>
      <c r="N331" s="120">
        <v>0</v>
      </c>
      <c r="O331" s="74"/>
      <c r="P331" s="74"/>
      <c r="Q331" s="86"/>
      <c r="R331" s="120"/>
      <c r="S331" s="86"/>
      <c r="T331" s="86"/>
      <c r="U331" s="86"/>
      <c r="V331" s="120"/>
      <c r="W331" s="95"/>
      <c r="X331" s="86"/>
      <c r="Y331" s="86"/>
      <c r="Z331" s="86"/>
      <c r="AA331" s="120"/>
      <c r="AB331" s="95"/>
      <c r="AC331" s="121"/>
      <c r="AD331" s="86"/>
      <c r="AE331" s="87"/>
      <c r="AF331" s="87"/>
    </row>
    <row r="332" spans="1:32" s="6" customFormat="1" ht="15" customHeight="1" outlineLevel="2" x14ac:dyDescent="0.3">
      <c r="A332" s="2">
        <v>6</v>
      </c>
      <c r="B332" s="40" t="s">
        <v>316</v>
      </c>
      <c r="C332" s="151">
        <f t="shared" si="109"/>
        <v>0</v>
      </c>
      <c r="D332" s="81">
        <f t="shared" si="105"/>
        <v>0</v>
      </c>
      <c r="E332" s="40"/>
      <c r="F332" s="135">
        <f t="shared" si="110"/>
        <v>0</v>
      </c>
      <c r="G332" s="86"/>
      <c r="H332" s="86"/>
      <c r="I332" s="86"/>
      <c r="J332" s="120">
        <v>0</v>
      </c>
      <c r="K332" s="73"/>
      <c r="L332" s="74"/>
      <c r="M332" s="86"/>
      <c r="N332" s="120">
        <v>0</v>
      </c>
      <c r="O332" s="74"/>
      <c r="P332" s="74"/>
      <c r="Q332" s="86"/>
      <c r="R332" s="120"/>
      <c r="S332" s="86"/>
      <c r="T332" s="86"/>
      <c r="U332" s="86"/>
      <c r="V332" s="120"/>
      <c r="W332" s="95"/>
      <c r="X332" s="86"/>
      <c r="Y332" s="86"/>
      <c r="Z332" s="86"/>
      <c r="AA332" s="120"/>
      <c r="AB332" s="95"/>
      <c r="AC332" s="121"/>
      <c r="AD332" s="86"/>
      <c r="AE332" s="87"/>
      <c r="AF332" s="87"/>
    </row>
    <row r="333" spans="1:32" s="6" customFormat="1" ht="15" customHeight="1" outlineLevel="2" x14ac:dyDescent="0.3">
      <c r="A333" s="2">
        <v>7</v>
      </c>
      <c r="B333" s="40" t="s">
        <v>317</v>
      </c>
      <c r="C333" s="151">
        <f t="shared" si="109"/>
        <v>0</v>
      </c>
      <c r="D333" s="81">
        <f t="shared" si="105"/>
        <v>0</v>
      </c>
      <c r="E333" s="40"/>
      <c r="F333" s="135">
        <f t="shared" si="110"/>
        <v>0</v>
      </c>
      <c r="G333" s="86"/>
      <c r="H333" s="86"/>
      <c r="I333" s="86"/>
      <c r="J333" s="120">
        <v>0</v>
      </c>
      <c r="K333" s="73"/>
      <c r="L333" s="74"/>
      <c r="M333" s="86"/>
      <c r="N333" s="120">
        <v>0</v>
      </c>
      <c r="O333" s="74"/>
      <c r="P333" s="74"/>
      <c r="Q333" s="86"/>
      <c r="R333" s="120"/>
      <c r="S333" s="86"/>
      <c r="T333" s="86"/>
      <c r="U333" s="86"/>
      <c r="V333" s="120"/>
      <c r="W333" s="95"/>
      <c r="X333" s="86"/>
      <c r="Y333" s="86"/>
      <c r="Z333" s="86"/>
      <c r="AA333" s="120"/>
      <c r="AB333" s="95"/>
      <c r="AC333" s="121"/>
      <c r="AD333" s="86"/>
      <c r="AE333" s="87"/>
      <c r="AF333" s="87"/>
    </row>
    <row r="334" spans="1:32" s="6" customFormat="1" ht="15" customHeight="1" outlineLevel="2" x14ac:dyDescent="0.3">
      <c r="A334" s="2">
        <v>8</v>
      </c>
      <c r="B334" s="40" t="s">
        <v>318</v>
      </c>
      <c r="C334" s="151">
        <f t="shared" si="109"/>
        <v>0</v>
      </c>
      <c r="D334" s="81">
        <f t="shared" si="105"/>
        <v>0</v>
      </c>
      <c r="E334" s="40"/>
      <c r="F334" s="135">
        <f t="shared" si="110"/>
        <v>0</v>
      </c>
      <c r="G334" s="86"/>
      <c r="H334" s="86"/>
      <c r="I334" s="86"/>
      <c r="J334" s="120">
        <v>0</v>
      </c>
      <c r="K334" s="73"/>
      <c r="L334" s="74"/>
      <c r="M334" s="86"/>
      <c r="N334" s="120">
        <v>0</v>
      </c>
      <c r="O334" s="74"/>
      <c r="P334" s="74"/>
      <c r="Q334" s="86"/>
      <c r="R334" s="120"/>
      <c r="S334" s="86"/>
      <c r="T334" s="86"/>
      <c r="U334" s="86"/>
      <c r="V334" s="120"/>
      <c r="W334" s="95"/>
      <c r="X334" s="86"/>
      <c r="Y334" s="86"/>
      <c r="Z334" s="86"/>
      <c r="AA334" s="120"/>
      <c r="AB334" s="95"/>
      <c r="AC334" s="121"/>
      <c r="AD334" s="86"/>
      <c r="AE334" s="87"/>
      <c r="AF334" s="87"/>
    </row>
    <row r="335" spans="1:32" s="6" customFormat="1" ht="15" customHeight="1" outlineLevel="2" x14ac:dyDescent="0.3">
      <c r="A335" s="2">
        <v>9</v>
      </c>
      <c r="B335" s="40" t="s">
        <v>319</v>
      </c>
      <c r="C335" s="151">
        <f t="shared" si="109"/>
        <v>0</v>
      </c>
      <c r="D335" s="81">
        <f t="shared" si="105"/>
        <v>0</v>
      </c>
      <c r="E335" s="40"/>
      <c r="F335" s="135">
        <f t="shared" si="110"/>
        <v>0</v>
      </c>
      <c r="G335" s="86"/>
      <c r="H335" s="86"/>
      <c r="I335" s="86"/>
      <c r="J335" s="120">
        <v>0</v>
      </c>
      <c r="K335" s="73"/>
      <c r="L335" s="74"/>
      <c r="M335" s="86"/>
      <c r="N335" s="120">
        <v>0</v>
      </c>
      <c r="O335" s="74"/>
      <c r="P335" s="74"/>
      <c r="Q335" s="86"/>
      <c r="R335" s="120"/>
      <c r="S335" s="86"/>
      <c r="T335" s="86"/>
      <c r="U335" s="86"/>
      <c r="V335" s="120"/>
      <c r="W335" s="95"/>
      <c r="X335" s="86"/>
      <c r="Y335" s="86"/>
      <c r="Z335" s="86"/>
      <c r="AA335" s="120"/>
      <c r="AB335" s="95"/>
      <c r="AC335" s="121"/>
      <c r="AD335" s="86"/>
      <c r="AE335" s="87"/>
      <c r="AF335" s="87"/>
    </row>
    <row r="336" spans="1:32" s="6" customFormat="1" ht="15" customHeight="1" outlineLevel="2" x14ac:dyDescent="0.3">
      <c r="A336" s="2">
        <v>10</v>
      </c>
      <c r="B336" s="40" t="s">
        <v>320</v>
      </c>
      <c r="C336" s="151">
        <f t="shared" si="109"/>
        <v>0</v>
      </c>
      <c r="D336" s="81">
        <f t="shared" si="105"/>
        <v>0</v>
      </c>
      <c r="E336" s="40"/>
      <c r="F336" s="135">
        <f t="shared" si="110"/>
        <v>0</v>
      </c>
      <c r="G336" s="86"/>
      <c r="H336" s="86"/>
      <c r="I336" s="86"/>
      <c r="J336" s="120">
        <v>0</v>
      </c>
      <c r="K336" s="73"/>
      <c r="L336" s="74"/>
      <c r="M336" s="86"/>
      <c r="N336" s="120">
        <v>0</v>
      </c>
      <c r="O336" s="74"/>
      <c r="P336" s="74"/>
      <c r="Q336" s="86"/>
      <c r="R336" s="120"/>
      <c r="S336" s="86"/>
      <c r="T336" s="86"/>
      <c r="U336" s="86"/>
      <c r="V336" s="120"/>
      <c r="W336" s="95"/>
      <c r="X336" s="86"/>
      <c r="Y336" s="86"/>
      <c r="Z336" s="86"/>
      <c r="AA336" s="120"/>
      <c r="AB336" s="95"/>
      <c r="AC336" s="121"/>
      <c r="AD336" s="86"/>
      <c r="AE336" s="87"/>
      <c r="AF336" s="87"/>
    </row>
    <row r="337" spans="1:32" s="6" customFormat="1" ht="15" customHeight="1" outlineLevel="2" x14ac:dyDescent="0.3">
      <c r="A337" s="2">
        <v>11</v>
      </c>
      <c r="B337" s="40" t="s">
        <v>321</v>
      </c>
      <c r="C337" s="151">
        <f t="shared" si="109"/>
        <v>1</v>
      </c>
      <c r="D337" s="81">
        <f t="shared" si="105"/>
        <v>1</v>
      </c>
      <c r="E337" s="40"/>
      <c r="F337" s="135">
        <f t="shared" si="110"/>
        <v>1</v>
      </c>
      <c r="G337" s="86"/>
      <c r="H337" s="86"/>
      <c r="I337" s="86">
        <v>1</v>
      </c>
      <c r="J337" s="120">
        <v>387.6</v>
      </c>
      <c r="K337" s="73">
        <v>1</v>
      </c>
      <c r="L337" s="74">
        <v>244.875</v>
      </c>
      <c r="M337" s="86"/>
      <c r="N337" s="120">
        <v>0</v>
      </c>
      <c r="O337" s="74"/>
      <c r="P337" s="74"/>
      <c r="Q337" s="86"/>
      <c r="R337" s="120"/>
      <c r="S337" s="86"/>
      <c r="T337" s="86"/>
      <c r="U337" s="86"/>
      <c r="V337" s="120"/>
      <c r="W337" s="95"/>
      <c r="X337" s="86"/>
      <c r="Y337" s="86"/>
      <c r="Z337" s="86"/>
      <c r="AA337" s="120"/>
      <c r="AB337" s="95"/>
      <c r="AC337" s="121"/>
      <c r="AD337" s="86"/>
      <c r="AE337" s="87"/>
      <c r="AF337" s="87"/>
    </row>
    <row r="338" spans="1:32" s="6" customFormat="1" ht="15" customHeight="1" outlineLevel="2" x14ac:dyDescent="0.3">
      <c r="A338" s="2">
        <v>12</v>
      </c>
      <c r="B338" s="40" t="s">
        <v>322</v>
      </c>
      <c r="C338" s="151">
        <f t="shared" si="109"/>
        <v>0</v>
      </c>
      <c r="D338" s="81">
        <f t="shared" si="105"/>
        <v>0</v>
      </c>
      <c r="E338" s="40"/>
      <c r="F338" s="135">
        <f t="shared" si="110"/>
        <v>0</v>
      </c>
      <c r="G338" s="86"/>
      <c r="H338" s="86"/>
      <c r="I338" s="86"/>
      <c r="J338" s="120">
        <v>0</v>
      </c>
      <c r="K338" s="73"/>
      <c r="L338" s="74"/>
      <c r="M338" s="86"/>
      <c r="N338" s="120">
        <v>0</v>
      </c>
      <c r="O338" s="74"/>
      <c r="P338" s="74"/>
      <c r="Q338" s="86"/>
      <c r="R338" s="120"/>
      <c r="S338" s="86"/>
      <c r="T338" s="86"/>
      <c r="U338" s="86"/>
      <c r="V338" s="120"/>
      <c r="W338" s="95"/>
      <c r="X338" s="86"/>
      <c r="Y338" s="86"/>
      <c r="Z338" s="86"/>
      <c r="AA338" s="120"/>
      <c r="AB338" s="95"/>
      <c r="AC338" s="121"/>
      <c r="AD338" s="86"/>
      <c r="AE338" s="87"/>
      <c r="AF338" s="87"/>
    </row>
    <row r="339" spans="1:32" s="6" customFormat="1" ht="15" customHeight="1" outlineLevel="2" x14ac:dyDescent="0.3">
      <c r="A339" s="2">
        <v>13</v>
      </c>
      <c r="B339" s="40" t="s">
        <v>323</v>
      </c>
      <c r="C339" s="151">
        <f t="shared" si="109"/>
        <v>0</v>
      </c>
      <c r="D339" s="81">
        <f t="shared" si="105"/>
        <v>0</v>
      </c>
      <c r="E339" s="40"/>
      <c r="F339" s="135">
        <f t="shared" si="110"/>
        <v>0</v>
      </c>
      <c r="G339" s="86"/>
      <c r="H339" s="86"/>
      <c r="I339" s="86"/>
      <c r="J339" s="120">
        <v>0</v>
      </c>
      <c r="K339" s="73"/>
      <c r="L339" s="74"/>
      <c r="M339" s="86"/>
      <c r="N339" s="120">
        <v>0</v>
      </c>
      <c r="O339" s="74"/>
      <c r="P339" s="74"/>
      <c r="Q339" s="86"/>
      <c r="R339" s="120"/>
      <c r="S339" s="86"/>
      <c r="T339" s="86"/>
      <c r="U339" s="86"/>
      <c r="V339" s="120"/>
      <c r="W339" s="95"/>
      <c r="X339" s="86"/>
      <c r="Y339" s="86"/>
      <c r="Z339" s="86"/>
      <c r="AA339" s="120"/>
      <c r="AB339" s="95"/>
      <c r="AC339" s="121"/>
      <c r="AD339" s="86"/>
      <c r="AE339" s="87"/>
      <c r="AF339" s="87"/>
    </row>
    <row r="340" spans="1:32" s="6" customFormat="1" ht="15" customHeight="1" outlineLevel="2" x14ac:dyDescent="0.3">
      <c r="A340" s="2">
        <v>14</v>
      </c>
      <c r="B340" s="40" t="s">
        <v>324</v>
      </c>
      <c r="C340" s="151">
        <f t="shared" si="109"/>
        <v>0</v>
      </c>
      <c r="D340" s="81">
        <f t="shared" si="105"/>
        <v>0</v>
      </c>
      <c r="E340" s="40"/>
      <c r="F340" s="135">
        <f t="shared" si="110"/>
        <v>0</v>
      </c>
      <c r="G340" s="86"/>
      <c r="H340" s="86"/>
      <c r="I340" s="86"/>
      <c r="J340" s="120">
        <v>0</v>
      </c>
      <c r="K340" s="73"/>
      <c r="L340" s="74"/>
      <c r="M340" s="86"/>
      <c r="N340" s="120">
        <v>0</v>
      </c>
      <c r="O340" s="74"/>
      <c r="P340" s="74"/>
      <c r="Q340" s="86"/>
      <c r="R340" s="120"/>
      <c r="S340" s="86"/>
      <c r="T340" s="86"/>
      <c r="U340" s="86"/>
      <c r="V340" s="120"/>
      <c r="W340" s="95"/>
      <c r="X340" s="86"/>
      <c r="Y340" s="86"/>
      <c r="Z340" s="86"/>
      <c r="AA340" s="120"/>
      <c r="AB340" s="95"/>
      <c r="AC340" s="121"/>
      <c r="AD340" s="86"/>
      <c r="AE340" s="87"/>
      <c r="AF340" s="87"/>
    </row>
    <row r="341" spans="1:32" s="6" customFormat="1" ht="15" customHeight="1" outlineLevel="2" x14ac:dyDescent="0.3">
      <c r="A341" s="2">
        <v>15</v>
      </c>
      <c r="B341" s="40" t="s">
        <v>325</v>
      </c>
      <c r="C341" s="151">
        <f t="shared" si="109"/>
        <v>0</v>
      </c>
      <c r="D341" s="81">
        <f t="shared" si="105"/>
        <v>0</v>
      </c>
      <c r="E341" s="40"/>
      <c r="F341" s="135">
        <f t="shared" si="110"/>
        <v>0</v>
      </c>
      <c r="G341" s="86"/>
      <c r="H341" s="86"/>
      <c r="I341" s="86"/>
      <c r="J341" s="120">
        <v>0</v>
      </c>
      <c r="K341" s="73"/>
      <c r="L341" s="74"/>
      <c r="M341" s="86"/>
      <c r="N341" s="120">
        <v>0</v>
      </c>
      <c r="O341" s="74"/>
      <c r="P341" s="74"/>
      <c r="Q341" s="86"/>
      <c r="R341" s="120"/>
      <c r="S341" s="86"/>
      <c r="T341" s="86"/>
      <c r="U341" s="86"/>
      <c r="V341" s="120"/>
      <c r="W341" s="95"/>
      <c r="X341" s="86"/>
      <c r="Y341" s="86"/>
      <c r="Z341" s="86"/>
      <c r="AA341" s="120"/>
      <c r="AB341" s="95"/>
      <c r="AC341" s="121"/>
      <c r="AD341" s="86"/>
      <c r="AE341" s="87"/>
      <c r="AF341" s="87"/>
    </row>
    <row r="342" spans="1:32" s="6" customFormat="1" ht="15" customHeight="1" outlineLevel="2" x14ac:dyDescent="0.3">
      <c r="A342" s="2">
        <v>16</v>
      </c>
      <c r="B342" s="40" t="s">
        <v>326</v>
      </c>
      <c r="C342" s="151">
        <f t="shared" si="109"/>
        <v>0</v>
      </c>
      <c r="D342" s="81">
        <f t="shared" si="105"/>
        <v>0</v>
      </c>
      <c r="E342" s="40"/>
      <c r="F342" s="135">
        <f t="shared" si="110"/>
        <v>0</v>
      </c>
      <c r="G342" s="86"/>
      <c r="H342" s="86"/>
      <c r="I342" s="86"/>
      <c r="J342" s="120">
        <v>0</v>
      </c>
      <c r="K342" s="73"/>
      <c r="L342" s="74"/>
      <c r="M342" s="86"/>
      <c r="N342" s="120">
        <v>0</v>
      </c>
      <c r="O342" s="74"/>
      <c r="P342" s="74"/>
      <c r="Q342" s="86"/>
      <c r="R342" s="120"/>
      <c r="S342" s="86"/>
      <c r="T342" s="86"/>
      <c r="U342" s="86"/>
      <c r="V342" s="120"/>
      <c r="W342" s="95"/>
      <c r="X342" s="86"/>
      <c r="Y342" s="86"/>
      <c r="Z342" s="86"/>
      <c r="AA342" s="120"/>
      <c r="AB342" s="95"/>
      <c r="AC342" s="121"/>
      <c r="AD342" s="86"/>
      <c r="AE342" s="87"/>
      <c r="AF342" s="87"/>
    </row>
    <row r="343" spans="1:32" s="6" customFormat="1" ht="15" customHeight="1" outlineLevel="2" x14ac:dyDescent="0.3">
      <c r="A343" s="2">
        <v>17</v>
      </c>
      <c r="B343" s="40" t="s">
        <v>327</v>
      </c>
      <c r="C343" s="151">
        <f t="shared" si="109"/>
        <v>0</v>
      </c>
      <c r="D343" s="81">
        <f t="shared" si="105"/>
        <v>0</v>
      </c>
      <c r="E343" s="40"/>
      <c r="F343" s="135">
        <f t="shared" si="110"/>
        <v>0</v>
      </c>
      <c r="G343" s="86"/>
      <c r="H343" s="86"/>
      <c r="I343" s="86"/>
      <c r="J343" s="120">
        <v>0</v>
      </c>
      <c r="K343" s="73"/>
      <c r="L343" s="74"/>
      <c r="M343" s="86"/>
      <c r="N343" s="120">
        <v>0</v>
      </c>
      <c r="O343" s="74"/>
      <c r="P343" s="74"/>
      <c r="Q343" s="86"/>
      <c r="R343" s="120"/>
      <c r="S343" s="86"/>
      <c r="T343" s="86"/>
      <c r="U343" s="86"/>
      <c r="V343" s="120"/>
      <c r="W343" s="95"/>
      <c r="X343" s="86"/>
      <c r="Y343" s="86"/>
      <c r="Z343" s="86"/>
      <c r="AA343" s="120"/>
      <c r="AB343" s="95"/>
      <c r="AC343" s="121"/>
      <c r="AD343" s="86"/>
      <c r="AE343" s="87"/>
      <c r="AF343" s="87"/>
    </row>
    <row r="344" spans="1:32" s="6" customFormat="1" ht="15" customHeight="1" outlineLevel="2" x14ac:dyDescent="0.3">
      <c r="A344" s="2">
        <v>18</v>
      </c>
      <c r="B344" s="40" t="s">
        <v>328</v>
      </c>
      <c r="C344" s="151">
        <f t="shared" si="109"/>
        <v>0</v>
      </c>
      <c r="D344" s="81">
        <f t="shared" si="105"/>
        <v>0</v>
      </c>
      <c r="E344" s="40"/>
      <c r="F344" s="135">
        <f t="shared" si="110"/>
        <v>0</v>
      </c>
      <c r="G344" s="86"/>
      <c r="H344" s="86"/>
      <c r="I344" s="86"/>
      <c r="J344" s="120">
        <v>0</v>
      </c>
      <c r="K344" s="73"/>
      <c r="L344" s="74"/>
      <c r="M344" s="86"/>
      <c r="N344" s="120">
        <v>0</v>
      </c>
      <c r="O344" s="74"/>
      <c r="P344" s="74"/>
      <c r="Q344" s="86"/>
      <c r="R344" s="120"/>
      <c r="S344" s="86"/>
      <c r="T344" s="86"/>
      <c r="U344" s="86"/>
      <c r="V344" s="120"/>
      <c r="W344" s="95"/>
      <c r="X344" s="86"/>
      <c r="Y344" s="86"/>
      <c r="Z344" s="86"/>
      <c r="AA344" s="120"/>
      <c r="AB344" s="95"/>
      <c r="AC344" s="121"/>
      <c r="AD344" s="86"/>
      <c r="AE344" s="87"/>
      <c r="AF344" s="87"/>
    </row>
    <row r="345" spans="1:32" s="6" customFormat="1" ht="15" customHeight="1" outlineLevel="2" x14ac:dyDescent="0.3">
      <c r="A345" s="2">
        <v>19</v>
      </c>
      <c r="B345" s="40" t="s">
        <v>201</v>
      </c>
      <c r="C345" s="151">
        <f t="shared" si="109"/>
        <v>0</v>
      </c>
      <c r="D345" s="81">
        <f t="shared" si="105"/>
        <v>0</v>
      </c>
      <c r="E345" s="40"/>
      <c r="F345" s="135">
        <f t="shared" si="110"/>
        <v>0</v>
      </c>
      <c r="G345" s="86"/>
      <c r="H345" s="86"/>
      <c r="I345" s="86"/>
      <c r="J345" s="120">
        <v>0</v>
      </c>
      <c r="K345" s="73"/>
      <c r="L345" s="74"/>
      <c r="M345" s="86"/>
      <c r="N345" s="120">
        <v>0</v>
      </c>
      <c r="O345" s="74"/>
      <c r="P345" s="74"/>
      <c r="Q345" s="86"/>
      <c r="R345" s="120"/>
      <c r="S345" s="86"/>
      <c r="T345" s="86"/>
      <c r="U345" s="86"/>
      <c r="V345" s="120"/>
      <c r="W345" s="95"/>
      <c r="X345" s="86"/>
      <c r="Y345" s="86"/>
      <c r="Z345" s="86"/>
      <c r="AA345" s="120"/>
      <c r="AB345" s="95"/>
      <c r="AC345" s="121"/>
      <c r="AD345" s="86"/>
      <c r="AE345" s="87"/>
      <c r="AF345" s="87"/>
    </row>
    <row r="346" spans="1:32" s="6" customFormat="1" ht="15" customHeight="1" outlineLevel="2" x14ac:dyDescent="0.3">
      <c r="A346" s="2">
        <v>20</v>
      </c>
      <c r="B346" s="40" t="s">
        <v>329</v>
      </c>
      <c r="C346" s="151">
        <f t="shared" si="109"/>
        <v>0</v>
      </c>
      <c r="D346" s="81">
        <f t="shared" si="105"/>
        <v>0</v>
      </c>
      <c r="E346" s="40"/>
      <c r="F346" s="135">
        <f t="shared" si="110"/>
        <v>0</v>
      </c>
      <c r="G346" s="86"/>
      <c r="H346" s="86"/>
      <c r="I346" s="86"/>
      <c r="J346" s="120">
        <v>0</v>
      </c>
      <c r="K346" s="73"/>
      <c r="L346" s="74"/>
      <c r="M346" s="86"/>
      <c r="N346" s="120">
        <v>0</v>
      </c>
      <c r="O346" s="74"/>
      <c r="P346" s="74"/>
      <c r="Q346" s="86"/>
      <c r="R346" s="120"/>
      <c r="S346" s="86"/>
      <c r="T346" s="86"/>
      <c r="U346" s="86"/>
      <c r="V346" s="120"/>
      <c r="W346" s="95"/>
      <c r="X346" s="86"/>
      <c r="Y346" s="86"/>
      <c r="Z346" s="86"/>
      <c r="AA346" s="120"/>
      <c r="AB346" s="95"/>
      <c r="AC346" s="121"/>
      <c r="AD346" s="86"/>
      <c r="AE346" s="87"/>
      <c r="AF346" s="87"/>
    </row>
    <row r="347" spans="1:32" s="6" customFormat="1" ht="15" customHeight="1" outlineLevel="2" x14ac:dyDescent="0.3">
      <c r="A347" s="2">
        <v>21</v>
      </c>
      <c r="B347" s="40" t="s">
        <v>330</v>
      </c>
      <c r="C347" s="151">
        <f t="shared" si="109"/>
        <v>0</v>
      </c>
      <c r="D347" s="81">
        <f t="shared" si="105"/>
        <v>0</v>
      </c>
      <c r="E347" s="40"/>
      <c r="F347" s="135">
        <f t="shared" si="110"/>
        <v>0</v>
      </c>
      <c r="G347" s="86"/>
      <c r="H347" s="86"/>
      <c r="I347" s="86"/>
      <c r="J347" s="120">
        <v>0</v>
      </c>
      <c r="K347" s="73"/>
      <c r="L347" s="74"/>
      <c r="M347" s="86"/>
      <c r="N347" s="120">
        <v>0</v>
      </c>
      <c r="O347" s="74"/>
      <c r="P347" s="74"/>
      <c r="Q347" s="86"/>
      <c r="R347" s="120"/>
      <c r="S347" s="86"/>
      <c r="T347" s="86"/>
      <c r="U347" s="86"/>
      <c r="V347" s="120"/>
      <c r="W347" s="95"/>
      <c r="X347" s="86"/>
      <c r="Y347" s="86"/>
      <c r="Z347" s="86"/>
      <c r="AA347" s="120"/>
      <c r="AB347" s="95"/>
      <c r="AC347" s="121"/>
      <c r="AD347" s="86"/>
      <c r="AE347" s="87"/>
      <c r="AF347" s="87"/>
    </row>
    <row r="348" spans="1:32" s="6" customFormat="1" ht="15" customHeight="1" outlineLevel="2" x14ac:dyDescent="0.3">
      <c r="A348" s="2">
        <v>22</v>
      </c>
      <c r="B348" s="40" t="s">
        <v>331</v>
      </c>
      <c r="C348" s="151">
        <f t="shared" si="109"/>
        <v>1</v>
      </c>
      <c r="D348" s="81">
        <f t="shared" si="105"/>
        <v>1</v>
      </c>
      <c r="E348" s="40"/>
      <c r="F348" s="135">
        <f t="shared" si="110"/>
        <v>1</v>
      </c>
      <c r="G348" s="86"/>
      <c r="H348" s="86"/>
      <c r="I348" s="86"/>
      <c r="J348" s="120">
        <v>0</v>
      </c>
      <c r="K348" s="73"/>
      <c r="L348" s="74"/>
      <c r="M348" s="86">
        <v>1</v>
      </c>
      <c r="N348" s="120">
        <v>571.29999999999995</v>
      </c>
      <c r="O348" s="73">
        <v>1</v>
      </c>
      <c r="P348" s="74">
        <v>312</v>
      </c>
      <c r="Q348" s="86"/>
      <c r="R348" s="120"/>
      <c r="S348" s="86"/>
      <c r="T348" s="86"/>
      <c r="U348" s="86"/>
      <c r="V348" s="120"/>
      <c r="W348" s="95"/>
      <c r="X348" s="86"/>
      <c r="Y348" s="86"/>
      <c r="Z348" s="86"/>
      <c r="AA348" s="120"/>
      <c r="AB348" s="95"/>
      <c r="AC348" s="121"/>
      <c r="AD348" s="86"/>
      <c r="AE348" s="87"/>
      <c r="AF348" s="87"/>
    </row>
    <row r="349" spans="1:32" s="6" customFormat="1" ht="15" customHeight="1" outlineLevel="2" x14ac:dyDescent="0.3">
      <c r="A349" s="2">
        <v>23</v>
      </c>
      <c r="B349" s="40" t="s">
        <v>332</v>
      </c>
      <c r="C349" s="151">
        <f t="shared" si="109"/>
        <v>0</v>
      </c>
      <c r="D349" s="81">
        <f t="shared" si="105"/>
        <v>0</v>
      </c>
      <c r="E349" s="40"/>
      <c r="F349" s="135">
        <f t="shared" si="110"/>
        <v>0</v>
      </c>
      <c r="G349" s="86"/>
      <c r="H349" s="86"/>
      <c r="I349" s="86"/>
      <c r="J349" s="120">
        <v>0</v>
      </c>
      <c r="K349" s="73"/>
      <c r="L349" s="74"/>
      <c r="M349" s="86"/>
      <c r="N349" s="120">
        <v>0</v>
      </c>
      <c r="O349" s="74"/>
      <c r="P349" s="74"/>
      <c r="Q349" s="86"/>
      <c r="R349" s="120"/>
      <c r="S349" s="86"/>
      <c r="T349" s="86"/>
      <c r="U349" s="86"/>
      <c r="V349" s="120"/>
      <c r="W349" s="95"/>
      <c r="X349" s="86"/>
      <c r="Y349" s="86"/>
      <c r="Z349" s="86"/>
      <c r="AA349" s="120"/>
      <c r="AB349" s="95"/>
      <c r="AC349" s="121"/>
      <c r="AD349" s="86"/>
      <c r="AE349" s="87"/>
      <c r="AF349" s="87"/>
    </row>
    <row r="350" spans="1:32" s="6" customFormat="1" ht="15" customHeight="1" outlineLevel="2" x14ac:dyDescent="0.3">
      <c r="A350" s="2">
        <v>24</v>
      </c>
      <c r="B350" s="40" t="s">
        <v>333</v>
      </c>
      <c r="C350" s="151">
        <f t="shared" si="109"/>
        <v>0</v>
      </c>
      <c r="D350" s="81">
        <f t="shared" si="105"/>
        <v>0</v>
      </c>
      <c r="E350" s="40"/>
      <c r="F350" s="135">
        <f t="shared" si="110"/>
        <v>0</v>
      </c>
      <c r="G350" s="86"/>
      <c r="H350" s="86"/>
      <c r="I350" s="86"/>
      <c r="J350" s="120">
        <v>0</v>
      </c>
      <c r="K350" s="73"/>
      <c r="L350" s="74"/>
      <c r="M350" s="86"/>
      <c r="N350" s="120">
        <v>0</v>
      </c>
      <c r="O350" s="74"/>
      <c r="P350" s="74"/>
      <c r="Q350" s="86"/>
      <c r="R350" s="120"/>
      <c r="S350" s="86"/>
      <c r="T350" s="86"/>
      <c r="U350" s="86"/>
      <c r="V350" s="120"/>
      <c r="W350" s="95"/>
      <c r="X350" s="86"/>
      <c r="Y350" s="86"/>
      <c r="Z350" s="86"/>
      <c r="AA350" s="120"/>
      <c r="AB350" s="95"/>
      <c r="AC350" s="121"/>
      <c r="AD350" s="86"/>
      <c r="AE350" s="87"/>
      <c r="AF350" s="87"/>
    </row>
    <row r="351" spans="1:32" s="6" customFormat="1" ht="15" customHeight="1" outlineLevel="2" x14ac:dyDescent="0.3">
      <c r="A351" s="2">
        <v>25</v>
      </c>
      <c r="B351" s="40" t="s">
        <v>334</v>
      </c>
      <c r="C351" s="151">
        <f t="shared" si="109"/>
        <v>0</v>
      </c>
      <c r="D351" s="81">
        <f t="shared" si="105"/>
        <v>0</v>
      </c>
      <c r="E351" s="40"/>
      <c r="F351" s="135">
        <f t="shared" si="110"/>
        <v>0</v>
      </c>
      <c r="G351" s="86"/>
      <c r="H351" s="86"/>
      <c r="I351" s="86"/>
      <c r="J351" s="120">
        <v>0</v>
      </c>
      <c r="K351" s="73"/>
      <c r="L351" s="74"/>
      <c r="M351" s="86"/>
      <c r="N351" s="120">
        <v>0</v>
      </c>
      <c r="O351" s="74"/>
      <c r="P351" s="74"/>
      <c r="Q351" s="86"/>
      <c r="R351" s="120"/>
      <c r="S351" s="86"/>
      <c r="T351" s="86"/>
      <c r="U351" s="86"/>
      <c r="V351" s="120"/>
      <c r="W351" s="95"/>
      <c r="X351" s="86"/>
      <c r="Y351" s="86"/>
      <c r="Z351" s="86"/>
      <c r="AA351" s="120"/>
      <c r="AB351" s="95"/>
      <c r="AC351" s="121"/>
      <c r="AD351" s="86"/>
      <c r="AE351" s="87"/>
      <c r="AF351" s="87"/>
    </row>
    <row r="352" spans="1:32" s="6" customFormat="1" ht="15" customHeight="1" outlineLevel="2" x14ac:dyDescent="0.3">
      <c r="A352" s="2">
        <v>26</v>
      </c>
      <c r="B352" s="40" t="s">
        <v>335</v>
      </c>
      <c r="C352" s="151">
        <f t="shared" si="109"/>
        <v>0</v>
      </c>
      <c r="D352" s="81">
        <f t="shared" si="105"/>
        <v>0</v>
      </c>
      <c r="E352" s="40"/>
      <c r="F352" s="135">
        <f t="shared" si="110"/>
        <v>0</v>
      </c>
      <c r="G352" s="86"/>
      <c r="H352" s="86"/>
      <c r="I352" s="86"/>
      <c r="J352" s="120">
        <v>0</v>
      </c>
      <c r="K352" s="73"/>
      <c r="L352" s="74"/>
      <c r="M352" s="86"/>
      <c r="N352" s="120">
        <v>0</v>
      </c>
      <c r="O352" s="74"/>
      <c r="P352" s="74"/>
      <c r="Q352" s="86"/>
      <c r="R352" s="120"/>
      <c r="S352" s="86"/>
      <c r="T352" s="86"/>
      <c r="U352" s="86"/>
      <c r="V352" s="120"/>
      <c r="W352" s="95"/>
      <c r="X352" s="86"/>
      <c r="Y352" s="86"/>
      <c r="Z352" s="86"/>
      <c r="AA352" s="120"/>
      <c r="AB352" s="95"/>
      <c r="AC352" s="121"/>
      <c r="AD352" s="86"/>
      <c r="AE352" s="87"/>
      <c r="AF352" s="87"/>
    </row>
    <row r="353" spans="1:32" s="6" customFormat="1" ht="15" customHeight="1" outlineLevel="2" x14ac:dyDescent="0.3">
      <c r="A353" s="2">
        <v>27</v>
      </c>
      <c r="B353" s="40" t="s">
        <v>336</v>
      </c>
      <c r="C353" s="151">
        <f t="shared" si="109"/>
        <v>0</v>
      </c>
      <c r="D353" s="81">
        <f t="shared" si="105"/>
        <v>0</v>
      </c>
      <c r="E353" s="40"/>
      <c r="F353" s="135">
        <f t="shared" si="110"/>
        <v>0</v>
      </c>
      <c r="G353" s="86"/>
      <c r="H353" s="86"/>
      <c r="I353" s="86"/>
      <c r="J353" s="120">
        <v>0</v>
      </c>
      <c r="K353" s="73"/>
      <c r="L353" s="74"/>
      <c r="M353" s="86"/>
      <c r="N353" s="120">
        <v>0</v>
      </c>
      <c r="O353" s="74"/>
      <c r="P353" s="74"/>
      <c r="Q353" s="86"/>
      <c r="R353" s="120"/>
      <c r="S353" s="86"/>
      <c r="T353" s="86"/>
      <c r="U353" s="86"/>
      <c r="V353" s="120"/>
      <c r="W353" s="95"/>
      <c r="X353" s="86"/>
      <c r="Y353" s="86"/>
      <c r="Z353" s="86"/>
      <c r="AA353" s="120"/>
      <c r="AB353" s="95"/>
      <c r="AC353" s="121"/>
      <c r="AD353" s="86"/>
      <c r="AE353" s="87"/>
      <c r="AF353" s="87"/>
    </row>
    <row r="354" spans="1:32" s="6" customFormat="1" ht="15" customHeight="1" outlineLevel="2" x14ac:dyDescent="0.3">
      <c r="A354" s="2">
        <v>28</v>
      </c>
      <c r="B354" s="40" t="s">
        <v>337</v>
      </c>
      <c r="C354" s="151">
        <f t="shared" si="109"/>
        <v>0</v>
      </c>
      <c r="D354" s="81">
        <f t="shared" si="105"/>
        <v>0</v>
      </c>
      <c r="E354" s="40"/>
      <c r="F354" s="135">
        <f t="shared" si="110"/>
        <v>0</v>
      </c>
      <c r="G354" s="86"/>
      <c r="H354" s="86"/>
      <c r="I354" s="86"/>
      <c r="J354" s="120">
        <v>0</v>
      </c>
      <c r="K354" s="73"/>
      <c r="L354" s="74"/>
      <c r="M354" s="86"/>
      <c r="N354" s="120">
        <v>0</v>
      </c>
      <c r="O354" s="74"/>
      <c r="P354" s="74"/>
      <c r="Q354" s="86"/>
      <c r="R354" s="120"/>
      <c r="S354" s="86"/>
      <c r="T354" s="86"/>
      <c r="U354" s="86"/>
      <c r="V354" s="120"/>
      <c r="W354" s="95"/>
      <c r="X354" s="86"/>
      <c r="Y354" s="86"/>
      <c r="Z354" s="86"/>
      <c r="AA354" s="120"/>
      <c r="AB354" s="95"/>
      <c r="AC354" s="121"/>
      <c r="AD354" s="86"/>
      <c r="AE354" s="87"/>
      <c r="AF354" s="87"/>
    </row>
    <row r="355" spans="1:32" ht="15" customHeight="1" outlineLevel="1" x14ac:dyDescent="0.3">
      <c r="A355" s="176"/>
      <c r="B355" s="160"/>
      <c r="C355" s="26"/>
      <c r="D355" s="26"/>
      <c r="E355" s="26"/>
      <c r="F355" s="81"/>
      <c r="G355" s="81"/>
      <c r="H355" s="81"/>
      <c r="I355" s="71"/>
      <c r="J355" s="72"/>
      <c r="K355" s="73"/>
      <c r="L355" s="71"/>
      <c r="M355" s="71"/>
      <c r="N355" s="72"/>
      <c r="O355" s="71"/>
      <c r="P355" s="71"/>
      <c r="Q355" s="71"/>
      <c r="R355" s="72"/>
      <c r="S355" s="71"/>
      <c r="T355" s="71"/>
      <c r="U355" s="71"/>
      <c r="V355" s="72"/>
      <c r="W355" s="73"/>
      <c r="X355" s="71"/>
      <c r="Y355" s="71"/>
      <c r="Z355" s="71"/>
      <c r="AA355" s="72"/>
      <c r="AB355" s="73"/>
      <c r="AC355" s="75"/>
      <c r="AD355" s="76"/>
      <c r="AE355" s="77"/>
      <c r="AF355" s="77"/>
    </row>
    <row r="356" spans="1:32" ht="15.75" customHeight="1" outlineLevel="1" x14ac:dyDescent="0.3">
      <c r="A356" s="2"/>
      <c r="B356" s="46" t="s">
        <v>338</v>
      </c>
      <c r="C356" s="65">
        <f t="shared" ref="C356" si="111">SUM(C357:C379)</f>
        <v>183</v>
      </c>
      <c r="D356" s="25">
        <f t="shared" ref="D356:D379" si="112">I356+M356+Q356</f>
        <v>23</v>
      </c>
      <c r="E356" s="46"/>
      <c r="F356" s="65">
        <f t="shared" ref="F356" si="113">SUM(F357:F379)</f>
        <v>17</v>
      </c>
      <c r="G356" s="112"/>
      <c r="H356" s="112"/>
      <c r="I356" s="65">
        <f t="shared" ref="I356:AC356" si="114">SUM(I357:I379)</f>
        <v>23</v>
      </c>
      <c r="J356" s="66">
        <f t="shared" si="114"/>
        <v>8914.8000000000029</v>
      </c>
      <c r="K356" s="68">
        <f t="shared" si="114"/>
        <v>12</v>
      </c>
      <c r="L356" s="66">
        <f t="shared" si="114"/>
        <v>5449.875</v>
      </c>
      <c r="M356" s="65"/>
      <c r="N356" s="66"/>
      <c r="O356" s="68">
        <f t="shared" si="114"/>
        <v>4</v>
      </c>
      <c r="P356" s="66">
        <f t="shared" si="114"/>
        <v>2402.37</v>
      </c>
      <c r="Q356" s="65"/>
      <c r="R356" s="66"/>
      <c r="S356" s="68">
        <f t="shared" si="114"/>
        <v>1</v>
      </c>
      <c r="T356" s="66">
        <f t="shared" si="114"/>
        <v>847.42359999999996</v>
      </c>
      <c r="U356" s="65">
        <f t="shared" si="114"/>
        <v>104</v>
      </c>
      <c r="V356" s="66">
        <f t="shared" si="114"/>
        <v>2392</v>
      </c>
      <c r="W356" s="68">
        <f t="shared" si="114"/>
        <v>104</v>
      </c>
      <c r="X356" s="67">
        <f t="shared" si="114"/>
        <v>2392</v>
      </c>
      <c r="Y356" s="67"/>
      <c r="Z356" s="65">
        <f t="shared" si="114"/>
        <v>94</v>
      </c>
      <c r="AA356" s="66">
        <f t="shared" si="114"/>
        <v>2271.7999999999997</v>
      </c>
      <c r="AB356" s="68">
        <f t="shared" si="114"/>
        <v>62</v>
      </c>
      <c r="AC356" s="69">
        <f t="shared" si="114"/>
        <v>2271.8000000000002</v>
      </c>
      <c r="AD356" s="65"/>
      <c r="AE356" s="77"/>
      <c r="AF356" s="77"/>
    </row>
    <row r="357" spans="1:32" s="6" customFormat="1" ht="15" customHeight="1" outlineLevel="2" x14ac:dyDescent="0.3">
      <c r="A357" s="2">
        <v>1</v>
      </c>
      <c r="B357" s="40" t="s">
        <v>339</v>
      </c>
      <c r="C357" s="151">
        <f t="shared" ref="C357:C379" si="115">F357+W357+AB357</f>
        <v>7</v>
      </c>
      <c r="D357" s="81">
        <f t="shared" si="112"/>
        <v>1</v>
      </c>
      <c r="E357" s="40"/>
      <c r="F357" s="135">
        <f t="shared" ref="F357:F379" si="116">K357+O357+S357</f>
        <v>1</v>
      </c>
      <c r="G357" s="86"/>
      <c r="H357" s="86"/>
      <c r="I357" s="86">
        <v>1</v>
      </c>
      <c r="J357" s="120">
        <f t="shared" ref="J357:J379" si="117">387.6*I357</f>
        <v>387.6</v>
      </c>
      <c r="K357" s="73">
        <v>1</v>
      </c>
      <c r="L357" s="74">
        <f>421.5+35.625</f>
        <v>457.125</v>
      </c>
      <c r="M357" s="86"/>
      <c r="N357" s="120"/>
      <c r="O357" s="86"/>
      <c r="P357" s="86"/>
      <c r="Q357" s="86"/>
      <c r="R357" s="120"/>
      <c r="S357" s="86"/>
      <c r="T357" s="86"/>
      <c r="U357" s="86">
        <v>4</v>
      </c>
      <c r="V357" s="120">
        <f t="shared" ref="V357:V379" si="118">U357*23</f>
        <v>92</v>
      </c>
      <c r="W357" s="95">
        <v>4</v>
      </c>
      <c r="X357" s="96">
        <f t="shared" ref="X357:X379" si="119">W357*23</f>
        <v>92</v>
      </c>
      <c r="Y357" s="96"/>
      <c r="Z357" s="86">
        <v>2</v>
      </c>
      <c r="AA357" s="120">
        <v>73.3</v>
      </c>
      <c r="AB357" s="86">
        <v>2</v>
      </c>
      <c r="AC357" s="122">
        <f t="shared" ref="AC357:AC367" si="120">36.642*AB357</f>
        <v>73.284000000000006</v>
      </c>
      <c r="AD357" s="86"/>
      <c r="AE357" s="87"/>
      <c r="AF357" s="87"/>
    </row>
    <row r="358" spans="1:32" s="6" customFormat="1" ht="15" customHeight="1" outlineLevel="2" x14ac:dyDescent="0.3">
      <c r="A358" s="2">
        <v>2</v>
      </c>
      <c r="B358" s="40" t="s">
        <v>340</v>
      </c>
      <c r="C358" s="151">
        <f t="shared" si="115"/>
        <v>3</v>
      </c>
      <c r="D358" s="81">
        <f t="shared" si="112"/>
        <v>1</v>
      </c>
      <c r="E358" s="40"/>
      <c r="F358" s="135">
        <f t="shared" si="116"/>
        <v>0</v>
      </c>
      <c r="G358" s="86"/>
      <c r="H358" s="86"/>
      <c r="I358" s="86">
        <v>1</v>
      </c>
      <c r="J358" s="120">
        <f t="shared" si="117"/>
        <v>387.6</v>
      </c>
      <c r="K358" s="73"/>
      <c r="L358" s="74"/>
      <c r="M358" s="86"/>
      <c r="N358" s="120"/>
      <c r="O358" s="86"/>
      <c r="P358" s="86"/>
      <c r="Q358" s="86"/>
      <c r="R358" s="120"/>
      <c r="S358" s="86"/>
      <c r="T358" s="86"/>
      <c r="U358" s="86">
        <v>2</v>
      </c>
      <c r="V358" s="120">
        <f t="shared" si="118"/>
        <v>46</v>
      </c>
      <c r="W358" s="95">
        <v>2</v>
      </c>
      <c r="X358" s="96">
        <f t="shared" si="119"/>
        <v>46</v>
      </c>
      <c r="Y358" s="96"/>
      <c r="Z358" s="86">
        <v>3</v>
      </c>
      <c r="AA358" s="120">
        <v>109.9</v>
      </c>
      <c r="AB358" s="86">
        <v>1</v>
      </c>
      <c r="AC358" s="122">
        <f t="shared" si="120"/>
        <v>36.642000000000003</v>
      </c>
      <c r="AD358" s="86"/>
      <c r="AE358" s="87"/>
      <c r="AF358" s="87"/>
    </row>
    <row r="359" spans="1:32" s="6" customFormat="1" ht="15" customHeight="1" outlineLevel="2" x14ac:dyDescent="0.3">
      <c r="A359" s="2">
        <v>3</v>
      </c>
      <c r="B359" s="40" t="s">
        <v>341</v>
      </c>
      <c r="C359" s="151">
        <f t="shared" si="115"/>
        <v>3</v>
      </c>
      <c r="D359" s="81">
        <f t="shared" si="112"/>
        <v>1</v>
      </c>
      <c r="E359" s="40"/>
      <c r="F359" s="135">
        <f t="shared" si="116"/>
        <v>0</v>
      </c>
      <c r="G359" s="86"/>
      <c r="H359" s="86"/>
      <c r="I359" s="86">
        <v>1</v>
      </c>
      <c r="J359" s="120">
        <f t="shared" si="117"/>
        <v>387.6</v>
      </c>
      <c r="K359" s="73"/>
      <c r="L359" s="74"/>
      <c r="M359" s="86"/>
      <c r="N359" s="120"/>
      <c r="O359" s="86"/>
      <c r="P359" s="86"/>
      <c r="Q359" s="86"/>
      <c r="R359" s="120"/>
      <c r="S359" s="86"/>
      <c r="T359" s="86"/>
      <c r="U359" s="86">
        <v>1</v>
      </c>
      <c r="V359" s="120">
        <f t="shared" si="118"/>
        <v>23</v>
      </c>
      <c r="W359" s="95">
        <v>2</v>
      </c>
      <c r="X359" s="96">
        <f t="shared" si="119"/>
        <v>46</v>
      </c>
      <c r="Y359" s="96"/>
      <c r="Z359" s="86">
        <v>0</v>
      </c>
      <c r="AA359" s="120"/>
      <c r="AB359" s="86">
        <v>1</v>
      </c>
      <c r="AC359" s="122">
        <f t="shared" si="120"/>
        <v>36.642000000000003</v>
      </c>
      <c r="AD359" s="86"/>
      <c r="AE359" s="87"/>
      <c r="AF359" s="87"/>
    </row>
    <row r="360" spans="1:32" s="6" customFormat="1" ht="15" customHeight="1" outlineLevel="2" x14ac:dyDescent="0.3">
      <c r="A360" s="2">
        <v>4</v>
      </c>
      <c r="B360" s="40" t="s">
        <v>342</v>
      </c>
      <c r="C360" s="151">
        <f t="shared" si="115"/>
        <v>7</v>
      </c>
      <c r="D360" s="81">
        <f t="shared" si="112"/>
        <v>1</v>
      </c>
      <c r="E360" s="40"/>
      <c r="F360" s="135">
        <f t="shared" si="116"/>
        <v>1</v>
      </c>
      <c r="G360" s="86"/>
      <c r="H360" s="86"/>
      <c r="I360" s="86">
        <v>1</v>
      </c>
      <c r="J360" s="120">
        <f t="shared" si="117"/>
        <v>387.6</v>
      </c>
      <c r="K360" s="73">
        <v>1</v>
      </c>
      <c r="L360" s="74">
        <f>421.5+35.625</f>
        <v>457.125</v>
      </c>
      <c r="M360" s="86"/>
      <c r="N360" s="120"/>
      <c r="O360" s="86"/>
      <c r="P360" s="86"/>
      <c r="Q360" s="86"/>
      <c r="R360" s="120"/>
      <c r="S360" s="86"/>
      <c r="T360" s="86"/>
      <c r="U360" s="86">
        <v>4</v>
      </c>
      <c r="V360" s="120">
        <f t="shared" si="118"/>
        <v>92</v>
      </c>
      <c r="W360" s="95">
        <v>4</v>
      </c>
      <c r="X360" s="96">
        <f t="shared" si="119"/>
        <v>92</v>
      </c>
      <c r="Y360" s="96"/>
      <c r="Z360" s="86">
        <v>0</v>
      </c>
      <c r="AA360" s="120"/>
      <c r="AB360" s="86">
        <v>2</v>
      </c>
      <c r="AC360" s="122">
        <f t="shared" si="120"/>
        <v>73.284000000000006</v>
      </c>
      <c r="AD360" s="86"/>
      <c r="AE360" s="87"/>
      <c r="AF360" s="87"/>
    </row>
    <row r="361" spans="1:32" s="6" customFormat="1" ht="15" customHeight="1" outlineLevel="2" x14ac:dyDescent="0.3">
      <c r="A361" s="2">
        <v>5</v>
      </c>
      <c r="B361" s="40" t="s">
        <v>343</v>
      </c>
      <c r="C361" s="151">
        <f t="shared" si="115"/>
        <v>4</v>
      </c>
      <c r="D361" s="81">
        <f t="shared" si="112"/>
        <v>1</v>
      </c>
      <c r="E361" s="40"/>
      <c r="F361" s="135">
        <f t="shared" si="116"/>
        <v>0</v>
      </c>
      <c r="G361" s="86"/>
      <c r="H361" s="86"/>
      <c r="I361" s="86">
        <v>1</v>
      </c>
      <c r="J361" s="120">
        <f t="shared" si="117"/>
        <v>387.6</v>
      </c>
      <c r="K361" s="73"/>
      <c r="L361" s="74"/>
      <c r="M361" s="86"/>
      <c r="N361" s="120"/>
      <c r="O361" s="86"/>
      <c r="P361" s="86"/>
      <c r="Q361" s="86"/>
      <c r="R361" s="120"/>
      <c r="S361" s="86"/>
      <c r="T361" s="86"/>
      <c r="U361" s="86"/>
      <c r="V361" s="120">
        <f t="shared" si="118"/>
        <v>0</v>
      </c>
      <c r="W361" s="95">
        <v>2</v>
      </c>
      <c r="X361" s="96">
        <f t="shared" si="119"/>
        <v>46</v>
      </c>
      <c r="Y361" s="96"/>
      <c r="Z361" s="86">
        <v>0</v>
      </c>
      <c r="AA361" s="120"/>
      <c r="AB361" s="86">
        <v>2</v>
      </c>
      <c r="AC361" s="122">
        <f t="shared" si="120"/>
        <v>73.284000000000006</v>
      </c>
      <c r="AD361" s="86"/>
      <c r="AE361" s="87"/>
      <c r="AF361" s="87"/>
    </row>
    <row r="362" spans="1:32" s="6" customFormat="1" ht="15" customHeight="1" outlineLevel="2" x14ac:dyDescent="0.3">
      <c r="A362" s="2">
        <v>6</v>
      </c>
      <c r="B362" s="40" t="s">
        <v>344</v>
      </c>
      <c r="C362" s="151">
        <f t="shared" si="115"/>
        <v>5</v>
      </c>
      <c r="D362" s="81">
        <f t="shared" si="112"/>
        <v>1</v>
      </c>
      <c r="E362" s="40"/>
      <c r="F362" s="135">
        <f t="shared" si="116"/>
        <v>1</v>
      </c>
      <c r="G362" s="86"/>
      <c r="H362" s="86"/>
      <c r="I362" s="86">
        <v>1</v>
      </c>
      <c r="J362" s="120">
        <f t="shared" si="117"/>
        <v>387.6</v>
      </c>
      <c r="K362" s="73">
        <v>1</v>
      </c>
      <c r="L362" s="74">
        <f>421.5+35.625</f>
        <v>457.125</v>
      </c>
      <c r="M362" s="86"/>
      <c r="N362" s="120"/>
      <c r="O362" s="86"/>
      <c r="P362" s="86"/>
      <c r="Q362" s="86"/>
      <c r="R362" s="120"/>
      <c r="S362" s="86"/>
      <c r="T362" s="86"/>
      <c r="U362" s="86">
        <v>3</v>
      </c>
      <c r="V362" s="120">
        <f t="shared" si="118"/>
        <v>69</v>
      </c>
      <c r="W362" s="95">
        <v>3</v>
      </c>
      <c r="X362" s="96">
        <f t="shared" si="119"/>
        <v>69</v>
      </c>
      <c r="Y362" s="96"/>
      <c r="Z362" s="86">
        <v>2</v>
      </c>
      <c r="AA362" s="120">
        <v>73.3</v>
      </c>
      <c r="AB362" s="86">
        <v>1</v>
      </c>
      <c r="AC362" s="122">
        <f t="shared" si="120"/>
        <v>36.642000000000003</v>
      </c>
      <c r="AD362" s="86"/>
      <c r="AE362" s="87"/>
      <c r="AF362" s="87"/>
    </row>
    <row r="363" spans="1:32" s="6" customFormat="1" ht="15" customHeight="1" outlineLevel="2" x14ac:dyDescent="0.3">
      <c r="A363" s="2">
        <v>7</v>
      </c>
      <c r="B363" s="40" t="s">
        <v>345</v>
      </c>
      <c r="C363" s="151">
        <f t="shared" si="115"/>
        <v>7</v>
      </c>
      <c r="D363" s="81">
        <f t="shared" si="112"/>
        <v>1</v>
      </c>
      <c r="E363" s="40"/>
      <c r="F363" s="135">
        <f t="shared" si="116"/>
        <v>1</v>
      </c>
      <c r="G363" s="86"/>
      <c r="H363" s="86"/>
      <c r="I363" s="86">
        <v>1</v>
      </c>
      <c r="J363" s="120">
        <f t="shared" si="117"/>
        <v>387.6</v>
      </c>
      <c r="K363" s="73">
        <v>1</v>
      </c>
      <c r="L363" s="74">
        <f>421.5+35.625</f>
        <v>457.125</v>
      </c>
      <c r="M363" s="86"/>
      <c r="N363" s="120"/>
      <c r="O363" s="86"/>
      <c r="P363" s="86"/>
      <c r="Q363" s="86"/>
      <c r="R363" s="120"/>
      <c r="S363" s="86"/>
      <c r="T363" s="86"/>
      <c r="U363" s="86">
        <v>4</v>
      </c>
      <c r="V363" s="120">
        <f t="shared" si="118"/>
        <v>92</v>
      </c>
      <c r="W363" s="95">
        <v>3</v>
      </c>
      <c r="X363" s="96">
        <f t="shared" si="119"/>
        <v>69</v>
      </c>
      <c r="Y363" s="96"/>
      <c r="Z363" s="86">
        <v>6</v>
      </c>
      <c r="AA363" s="120">
        <v>219.8</v>
      </c>
      <c r="AB363" s="86">
        <v>3</v>
      </c>
      <c r="AC363" s="122">
        <f t="shared" si="120"/>
        <v>109.92600000000002</v>
      </c>
      <c r="AD363" s="86"/>
      <c r="AE363" s="87"/>
      <c r="AF363" s="87"/>
    </row>
    <row r="364" spans="1:32" s="6" customFormat="1" ht="15" customHeight="1" outlineLevel="2" x14ac:dyDescent="0.3">
      <c r="A364" s="2">
        <v>8</v>
      </c>
      <c r="B364" s="40" t="s">
        <v>346</v>
      </c>
      <c r="C364" s="151">
        <f t="shared" si="115"/>
        <v>8</v>
      </c>
      <c r="D364" s="81">
        <f t="shared" si="112"/>
        <v>1</v>
      </c>
      <c r="E364" s="40"/>
      <c r="F364" s="135">
        <f t="shared" si="116"/>
        <v>1</v>
      </c>
      <c r="G364" s="86"/>
      <c r="H364" s="86"/>
      <c r="I364" s="86">
        <v>1</v>
      </c>
      <c r="J364" s="120">
        <f t="shared" si="117"/>
        <v>387.6</v>
      </c>
      <c r="K364" s="73">
        <v>1</v>
      </c>
      <c r="L364" s="74">
        <f>421.5+35.625</f>
        <v>457.125</v>
      </c>
      <c r="M364" s="86"/>
      <c r="N364" s="120"/>
      <c r="O364" s="86"/>
      <c r="P364" s="86"/>
      <c r="Q364" s="86"/>
      <c r="R364" s="120"/>
      <c r="S364" s="86"/>
      <c r="T364" s="86"/>
      <c r="U364" s="86">
        <v>8</v>
      </c>
      <c r="V364" s="120">
        <f t="shared" si="118"/>
        <v>184</v>
      </c>
      <c r="W364" s="95">
        <v>5</v>
      </c>
      <c r="X364" s="96">
        <f t="shared" si="119"/>
        <v>115</v>
      </c>
      <c r="Y364" s="96"/>
      <c r="Z364" s="86">
        <v>5</v>
      </c>
      <c r="AA364" s="120">
        <v>183.2</v>
      </c>
      <c r="AB364" s="86">
        <v>2</v>
      </c>
      <c r="AC364" s="122">
        <f t="shared" si="120"/>
        <v>73.284000000000006</v>
      </c>
      <c r="AD364" s="86"/>
      <c r="AE364" s="87"/>
      <c r="AF364" s="87"/>
    </row>
    <row r="365" spans="1:32" s="6" customFormat="1" ht="15" customHeight="1" outlineLevel="2" x14ac:dyDescent="0.3">
      <c r="A365" s="2">
        <v>9</v>
      </c>
      <c r="B365" s="40" t="s">
        <v>347</v>
      </c>
      <c r="C365" s="151">
        <f t="shared" si="115"/>
        <v>7</v>
      </c>
      <c r="D365" s="81">
        <f t="shared" si="112"/>
        <v>1</v>
      </c>
      <c r="E365" s="40"/>
      <c r="F365" s="135">
        <f t="shared" si="116"/>
        <v>1</v>
      </c>
      <c r="G365" s="86"/>
      <c r="H365" s="86"/>
      <c r="I365" s="86">
        <v>1</v>
      </c>
      <c r="J365" s="120">
        <f t="shared" si="117"/>
        <v>387.6</v>
      </c>
      <c r="K365" s="73">
        <v>1</v>
      </c>
      <c r="L365" s="74">
        <f>421.5+35.625</f>
        <v>457.125</v>
      </c>
      <c r="M365" s="86"/>
      <c r="N365" s="120"/>
      <c r="O365" s="86"/>
      <c r="P365" s="86"/>
      <c r="Q365" s="86"/>
      <c r="R365" s="120"/>
      <c r="S365" s="86"/>
      <c r="T365" s="86"/>
      <c r="U365" s="86">
        <v>6</v>
      </c>
      <c r="V365" s="120">
        <f t="shared" si="118"/>
        <v>138</v>
      </c>
      <c r="W365" s="95">
        <v>4</v>
      </c>
      <c r="X365" s="96">
        <f t="shared" si="119"/>
        <v>92</v>
      </c>
      <c r="Y365" s="96"/>
      <c r="Z365" s="86">
        <v>4</v>
      </c>
      <c r="AA365" s="120">
        <v>146.6</v>
      </c>
      <c r="AB365" s="86">
        <v>2</v>
      </c>
      <c r="AC365" s="122">
        <f t="shared" si="120"/>
        <v>73.284000000000006</v>
      </c>
      <c r="AD365" s="86"/>
      <c r="AE365" s="87"/>
      <c r="AF365" s="87"/>
    </row>
    <row r="366" spans="1:32" s="6" customFormat="1" ht="15" customHeight="1" outlineLevel="2" x14ac:dyDescent="0.3">
      <c r="A366" s="2">
        <v>10</v>
      </c>
      <c r="B366" s="40" t="s">
        <v>348</v>
      </c>
      <c r="C366" s="151">
        <f t="shared" si="115"/>
        <v>6</v>
      </c>
      <c r="D366" s="81">
        <f t="shared" si="112"/>
        <v>1</v>
      </c>
      <c r="E366" s="40"/>
      <c r="F366" s="135">
        <f t="shared" si="116"/>
        <v>1</v>
      </c>
      <c r="G366" s="86"/>
      <c r="H366" s="86"/>
      <c r="I366" s="86">
        <v>1</v>
      </c>
      <c r="J366" s="120">
        <f t="shared" si="117"/>
        <v>387.6</v>
      </c>
      <c r="K366" s="73">
        <v>1</v>
      </c>
      <c r="L366" s="74">
        <f>421.5+35.625</f>
        <v>457.125</v>
      </c>
      <c r="M366" s="86"/>
      <c r="N366" s="120"/>
      <c r="O366" s="86"/>
      <c r="P366" s="86"/>
      <c r="Q366" s="86"/>
      <c r="R366" s="120"/>
      <c r="S366" s="86"/>
      <c r="T366" s="86"/>
      <c r="U366" s="86">
        <v>2</v>
      </c>
      <c r="V366" s="120">
        <f t="shared" si="118"/>
        <v>46</v>
      </c>
      <c r="W366" s="95">
        <v>2</v>
      </c>
      <c r="X366" s="96">
        <f t="shared" si="119"/>
        <v>46</v>
      </c>
      <c r="Y366" s="96"/>
      <c r="Z366" s="86">
        <v>0</v>
      </c>
      <c r="AA366" s="120"/>
      <c r="AB366" s="86">
        <v>3</v>
      </c>
      <c r="AC366" s="122">
        <f t="shared" si="120"/>
        <v>109.92600000000002</v>
      </c>
      <c r="AD366" s="86"/>
      <c r="AE366" s="87"/>
      <c r="AF366" s="87"/>
    </row>
    <row r="367" spans="1:32" s="6" customFormat="1" ht="15" customHeight="1" outlineLevel="2" x14ac:dyDescent="0.3">
      <c r="A367" s="2">
        <v>11</v>
      </c>
      <c r="B367" s="40" t="s">
        <v>349</v>
      </c>
      <c r="C367" s="151">
        <f t="shared" si="115"/>
        <v>4</v>
      </c>
      <c r="D367" s="81">
        <f t="shared" si="112"/>
        <v>1</v>
      </c>
      <c r="E367" s="40"/>
      <c r="F367" s="135">
        <f t="shared" si="116"/>
        <v>0</v>
      </c>
      <c r="G367" s="86"/>
      <c r="H367" s="86"/>
      <c r="I367" s="86">
        <v>1</v>
      </c>
      <c r="J367" s="120">
        <f t="shared" si="117"/>
        <v>387.6</v>
      </c>
      <c r="K367" s="73"/>
      <c r="L367" s="74"/>
      <c r="M367" s="86"/>
      <c r="N367" s="120"/>
      <c r="O367" s="86"/>
      <c r="P367" s="86"/>
      <c r="Q367" s="86"/>
      <c r="R367" s="120"/>
      <c r="S367" s="86"/>
      <c r="T367" s="86"/>
      <c r="U367" s="86">
        <v>2</v>
      </c>
      <c r="V367" s="120">
        <f t="shared" si="118"/>
        <v>46</v>
      </c>
      <c r="W367" s="95">
        <v>2</v>
      </c>
      <c r="X367" s="96">
        <f t="shared" si="119"/>
        <v>46</v>
      </c>
      <c r="Y367" s="96"/>
      <c r="Z367" s="86">
        <v>4</v>
      </c>
      <c r="AA367" s="120">
        <v>146.6</v>
      </c>
      <c r="AB367" s="86">
        <v>2</v>
      </c>
      <c r="AC367" s="122">
        <f t="shared" si="120"/>
        <v>73.284000000000006</v>
      </c>
      <c r="AD367" s="86"/>
      <c r="AE367" s="87"/>
      <c r="AF367" s="87"/>
    </row>
    <row r="368" spans="1:32" s="6" customFormat="1" ht="15" customHeight="1" outlineLevel="2" x14ac:dyDescent="0.3">
      <c r="A368" s="2">
        <v>12</v>
      </c>
      <c r="B368" s="40" t="s">
        <v>350</v>
      </c>
      <c r="C368" s="151">
        <f t="shared" si="115"/>
        <v>3</v>
      </c>
      <c r="D368" s="81">
        <f t="shared" si="112"/>
        <v>1</v>
      </c>
      <c r="E368" s="40"/>
      <c r="F368" s="135">
        <f t="shared" si="116"/>
        <v>0</v>
      </c>
      <c r="G368" s="86"/>
      <c r="H368" s="86"/>
      <c r="I368" s="86">
        <v>1</v>
      </c>
      <c r="J368" s="120">
        <f t="shared" si="117"/>
        <v>387.6</v>
      </c>
      <c r="K368" s="73"/>
      <c r="L368" s="74"/>
      <c r="M368" s="86"/>
      <c r="N368" s="120"/>
      <c r="O368" s="86"/>
      <c r="P368" s="86"/>
      <c r="Q368" s="86"/>
      <c r="R368" s="120"/>
      <c r="S368" s="86"/>
      <c r="T368" s="86"/>
      <c r="U368" s="86">
        <v>2</v>
      </c>
      <c r="V368" s="120">
        <f t="shared" si="118"/>
        <v>46</v>
      </c>
      <c r="W368" s="95">
        <v>2</v>
      </c>
      <c r="X368" s="96">
        <f t="shared" si="119"/>
        <v>46</v>
      </c>
      <c r="Y368" s="96"/>
      <c r="Z368" s="86">
        <v>0</v>
      </c>
      <c r="AA368" s="120"/>
      <c r="AB368" s="86">
        <v>1</v>
      </c>
      <c r="AC368" s="122">
        <v>36.637999999999998</v>
      </c>
      <c r="AD368" s="86"/>
      <c r="AE368" s="87"/>
      <c r="AF368" s="87"/>
    </row>
    <row r="369" spans="1:32" s="6" customFormat="1" ht="15" customHeight="1" outlineLevel="2" x14ac:dyDescent="0.3">
      <c r="A369" s="2">
        <v>13</v>
      </c>
      <c r="B369" s="40" t="s">
        <v>351</v>
      </c>
      <c r="C369" s="151">
        <f t="shared" si="115"/>
        <v>20</v>
      </c>
      <c r="D369" s="81">
        <f t="shared" si="112"/>
        <v>1</v>
      </c>
      <c r="E369" s="40"/>
      <c r="F369" s="135">
        <f t="shared" si="116"/>
        <v>1</v>
      </c>
      <c r="G369" s="86"/>
      <c r="H369" s="86"/>
      <c r="I369" s="86">
        <v>1</v>
      </c>
      <c r="J369" s="120">
        <f t="shared" si="117"/>
        <v>387.6</v>
      </c>
      <c r="K369" s="73"/>
      <c r="L369" s="74"/>
      <c r="M369" s="86"/>
      <c r="N369" s="120"/>
      <c r="O369" s="86">
        <v>1</v>
      </c>
      <c r="P369" s="96">
        <v>582.78</v>
      </c>
      <c r="Q369" s="86"/>
      <c r="R369" s="120"/>
      <c r="S369" s="86"/>
      <c r="T369" s="86"/>
      <c r="U369" s="86">
        <v>3</v>
      </c>
      <c r="V369" s="120">
        <f t="shared" si="118"/>
        <v>69</v>
      </c>
      <c r="W369" s="95">
        <v>11</v>
      </c>
      <c r="X369" s="96">
        <f t="shared" si="119"/>
        <v>253</v>
      </c>
      <c r="Y369" s="96"/>
      <c r="Z369" s="86">
        <v>0</v>
      </c>
      <c r="AA369" s="120"/>
      <c r="AB369" s="86">
        <v>8</v>
      </c>
      <c r="AC369" s="122">
        <f t="shared" ref="AC369:AC379" si="121">36.642*AB369</f>
        <v>293.13600000000002</v>
      </c>
      <c r="AD369" s="86"/>
      <c r="AE369" s="87"/>
      <c r="AF369" s="87"/>
    </row>
    <row r="370" spans="1:32" s="6" customFormat="1" ht="15" customHeight="1" outlineLevel="2" x14ac:dyDescent="0.3">
      <c r="A370" s="2">
        <v>14</v>
      </c>
      <c r="B370" s="40" t="s">
        <v>352</v>
      </c>
      <c r="C370" s="151">
        <f t="shared" si="115"/>
        <v>4</v>
      </c>
      <c r="D370" s="81">
        <f t="shared" si="112"/>
        <v>1</v>
      </c>
      <c r="E370" s="40"/>
      <c r="F370" s="135">
        <f t="shared" si="116"/>
        <v>1</v>
      </c>
      <c r="G370" s="86"/>
      <c r="H370" s="86"/>
      <c r="I370" s="86">
        <v>1</v>
      </c>
      <c r="J370" s="120">
        <f t="shared" si="117"/>
        <v>387.6</v>
      </c>
      <c r="K370" s="73">
        <v>1</v>
      </c>
      <c r="L370" s="74">
        <f>421.5+35.625</f>
        <v>457.125</v>
      </c>
      <c r="M370" s="86"/>
      <c r="N370" s="120"/>
      <c r="O370" s="86"/>
      <c r="P370" s="96"/>
      <c r="Q370" s="86"/>
      <c r="R370" s="120"/>
      <c r="S370" s="86"/>
      <c r="T370" s="86"/>
      <c r="U370" s="86">
        <v>2</v>
      </c>
      <c r="V370" s="120">
        <f t="shared" si="118"/>
        <v>46</v>
      </c>
      <c r="W370" s="95">
        <v>2</v>
      </c>
      <c r="X370" s="96">
        <f t="shared" si="119"/>
        <v>46</v>
      </c>
      <c r="Y370" s="96"/>
      <c r="Z370" s="86">
        <v>2</v>
      </c>
      <c r="AA370" s="120">
        <v>73.3</v>
      </c>
      <c r="AB370" s="86">
        <v>1</v>
      </c>
      <c r="AC370" s="122">
        <f t="shared" si="121"/>
        <v>36.642000000000003</v>
      </c>
      <c r="AD370" s="86"/>
      <c r="AE370" s="87"/>
      <c r="AF370" s="87"/>
    </row>
    <row r="371" spans="1:32" s="6" customFormat="1" ht="15" customHeight="1" outlineLevel="2" x14ac:dyDescent="0.3">
      <c r="A371" s="2">
        <v>15</v>
      </c>
      <c r="B371" s="40" t="s">
        <v>353</v>
      </c>
      <c r="C371" s="151">
        <f t="shared" si="115"/>
        <v>7</v>
      </c>
      <c r="D371" s="81">
        <f t="shared" si="112"/>
        <v>1</v>
      </c>
      <c r="E371" s="40"/>
      <c r="F371" s="135">
        <f t="shared" si="116"/>
        <v>1</v>
      </c>
      <c r="G371" s="86"/>
      <c r="H371" s="86"/>
      <c r="I371" s="86">
        <v>1</v>
      </c>
      <c r="J371" s="120">
        <f t="shared" si="117"/>
        <v>387.6</v>
      </c>
      <c r="K371" s="73">
        <v>1</v>
      </c>
      <c r="L371" s="74">
        <f>421.5+35.625</f>
        <v>457.125</v>
      </c>
      <c r="M371" s="86"/>
      <c r="N371" s="120"/>
      <c r="O371" s="86"/>
      <c r="P371" s="96"/>
      <c r="Q371" s="86"/>
      <c r="R371" s="120"/>
      <c r="S371" s="86"/>
      <c r="T371" s="86"/>
      <c r="U371" s="86">
        <v>5</v>
      </c>
      <c r="V371" s="120">
        <f t="shared" si="118"/>
        <v>115</v>
      </c>
      <c r="W371" s="95">
        <v>4</v>
      </c>
      <c r="X371" s="96">
        <f t="shared" si="119"/>
        <v>92</v>
      </c>
      <c r="Y371" s="96"/>
      <c r="Z371" s="86">
        <v>4</v>
      </c>
      <c r="AA371" s="120">
        <v>146.6</v>
      </c>
      <c r="AB371" s="86">
        <v>2</v>
      </c>
      <c r="AC371" s="122">
        <f t="shared" si="121"/>
        <v>73.284000000000006</v>
      </c>
      <c r="AD371" s="86"/>
      <c r="AE371" s="87"/>
      <c r="AF371" s="87"/>
    </row>
    <row r="372" spans="1:32" s="6" customFormat="1" ht="15" customHeight="1" outlineLevel="2" x14ac:dyDescent="0.3">
      <c r="A372" s="2">
        <v>16</v>
      </c>
      <c r="B372" s="40" t="s">
        <v>354</v>
      </c>
      <c r="C372" s="151">
        <f t="shared" si="115"/>
        <v>9</v>
      </c>
      <c r="D372" s="81">
        <f t="shared" si="112"/>
        <v>1</v>
      </c>
      <c r="E372" s="40"/>
      <c r="F372" s="135">
        <f t="shared" si="116"/>
        <v>1</v>
      </c>
      <c r="G372" s="86"/>
      <c r="H372" s="86"/>
      <c r="I372" s="86">
        <v>1</v>
      </c>
      <c r="J372" s="120">
        <f t="shared" si="117"/>
        <v>387.6</v>
      </c>
      <c r="K372" s="73">
        <v>1</v>
      </c>
      <c r="L372" s="74">
        <f>421.5+35.625</f>
        <v>457.125</v>
      </c>
      <c r="M372" s="86"/>
      <c r="N372" s="120"/>
      <c r="O372" s="86"/>
      <c r="P372" s="96"/>
      <c r="Q372" s="86"/>
      <c r="R372" s="120"/>
      <c r="S372" s="86"/>
      <c r="T372" s="86"/>
      <c r="U372" s="86">
        <v>6</v>
      </c>
      <c r="V372" s="120">
        <f t="shared" si="118"/>
        <v>138</v>
      </c>
      <c r="W372" s="95">
        <v>6</v>
      </c>
      <c r="X372" s="96">
        <f t="shared" si="119"/>
        <v>138</v>
      </c>
      <c r="Y372" s="96"/>
      <c r="Z372" s="86">
        <v>2</v>
      </c>
      <c r="AA372" s="120">
        <v>73.3</v>
      </c>
      <c r="AB372" s="86">
        <v>2</v>
      </c>
      <c r="AC372" s="122">
        <f t="shared" si="121"/>
        <v>73.284000000000006</v>
      </c>
      <c r="AD372" s="86"/>
      <c r="AE372" s="87"/>
      <c r="AF372" s="87"/>
    </row>
    <row r="373" spans="1:32" s="6" customFormat="1" ht="15" customHeight="1" outlineLevel="2" x14ac:dyDescent="0.3">
      <c r="A373" s="2">
        <v>17</v>
      </c>
      <c r="B373" s="40" t="s">
        <v>355</v>
      </c>
      <c r="C373" s="151">
        <f t="shared" si="115"/>
        <v>3</v>
      </c>
      <c r="D373" s="81">
        <f t="shared" si="112"/>
        <v>1</v>
      </c>
      <c r="E373" s="40"/>
      <c r="F373" s="135">
        <f t="shared" si="116"/>
        <v>0</v>
      </c>
      <c r="G373" s="86"/>
      <c r="H373" s="86"/>
      <c r="I373" s="86">
        <v>1</v>
      </c>
      <c r="J373" s="120">
        <f t="shared" si="117"/>
        <v>387.6</v>
      </c>
      <c r="K373" s="73"/>
      <c r="L373" s="74"/>
      <c r="M373" s="86"/>
      <c r="N373" s="120"/>
      <c r="O373" s="86"/>
      <c r="P373" s="96"/>
      <c r="Q373" s="86"/>
      <c r="R373" s="120"/>
      <c r="S373" s="86"/>
      <c r="T373" s="86"/>
      <c r="U373" s="86">
        <v>2</v>
      </c>
      <c r="V373" s="120">
        <f t="shared" si="118"/>
        <v>46</v>
      </c>
      <c r="W373" s="95">
        <v>2</v>
      </c>
      <c r="X373" s="96">
        <f t="shared" si="119"/>
        <v>46</v>
      </c>
      <c r="Y373" s="96"/>
      <c r="Z373" s="86">
        <v>0</v>
      </c>
      <c r="AA373" s="120"/>
      <c r="AB373" s="86">
        <v>1</v>
      </c>
      <c r="AC373" s="122">
        <f t="shared" si="121"/>
        <v>36.642000000000003</v>
      </c>
      <c r="AD373" s="86"/>
      <c r="AE373" s="87"/>
      <c r="AF373" s="87"/>
    </row>
    <row r="374" spans="1:32" s="6" customFormat="1" ht="15" customHeight="1" outlineLevel="2" x14ac:dyDescent="0.3">
      <c r="A374" s="2">
        <v>18</v>
      </c>
      <c r="B374" s="40" t="s">
        <v>356</v>
      </c>
      <c r="C374" s="151">
        <f t="shared" si="115"/>
        <v>15</v>
      </c>
      <c r="D374" s="81">
        <f t="shared" si="112"/>
        <v>1</v>
      </c>
      <c r="E374" s="40"/>
      <c r="F374" s="135">
        <f t="shared" si="116"/>
        <v>1</v>
      </c>
      <c r="G374" s="86"/>
      <c r="H374" s="86"/>
      <c r="I374" s="86">
        <v>1</v>
      </c>
      <c r="J374" s="120">
        <f t="shared" si="117"/>
        <v>387.6</v>
      </c>
      <c r="K374" s="73"/>
      <c r="L374" s="74"/>
      <c r="M374" s="86"/>
      <c r="N374" s="120"/>
      <c r="O374" s="86">
        <v>1</v>
      </c>
      <c r="P374" s="96">
        <v>582.78</v>
      </c>
      <c r="Q374" s="86"/>
      <c r="R374" s="120"/>
      <c r="S374" s="86"/>
      <c r="T374" s="86"/>
      <c r="U374" s="86">
        <v>8</v>
      </c>
      <c r="V374" s="120">
        <f t="shared" si="118"/>
        <v>184</v>
      </c>
      <c r="W374" s="95">
        <v>8</v>
      </c>
      <c r="X374" s="96">
        <f t="shared" si="119"/>
        <v>184</v>
      </c>
      <c r="Y374" s="96"/>
      <c r="Z374" s="86">
        <v>8</v>
      </c>
      <c r="AA374" s="120">
        <v>293.10000000000002</v>
      </c>
      <c r="AB374" s="86">
        <v>6</v>
      </c>
      <c r="AC374" s="122">
        <f t="shared" si="121"/>
        <v>219.85200000000003</v>
      </c>
      <c r="AD374" s="86"/>
      <c r="AE374" s="87"/>
      <c r="AF374" s="87"/>
    </row>
    <row r="375" spans="1:32" s="6" customFormat="1" ht="15" customHeight="1" outlineLevel="2" x14ac:dyDescent="0.3">
      <c r="A375" s="2">
        <v>19</v>
      </c>
      <c r="B375" s="40" t="s">
        <v>357</v>
      </c>
      <c r="C375" s="151">
        <f t="shared" si="115"/>
        <v>5</v>
      </c>
      <c r="D375" s="81">
        <f t="shared" si="112"/>
        <v>1</v>
      </c>
      <c r="E375" s="40"/>
      <c r="F375" s="135">
        <f t="shared" si="116"/>
        <v>1</v>
      </c>
      <c r="G375" s="86"/>
      <c r="H375" s="86"/>
      <c r="I375" s="86">
        <v>1</v>
      </c>
      <c r="J375" s="120">
        <f t="shared" si="117"/>
        <v>387.6</v>
      </c>
      <c r="K375" s="73">
        <v>1</v>
      </c>
      <c r="L375" s="74">
        <f>421.5+35.625</f>
        <v>457.125</v>
      </c>
      <c r="M375" s="86"/>
      <c r="N375" s="120"/>
      <c r="O375" s="86"/>
      <c r="P375" s="96"/>
      <c r="Q375" s="86"/>
      <c r="R375" s="120"/>
      <c r="S375" s="86"/>
      <c r="T375" s="86"/>
      <c r="U375" s="86">
        <v>2</v>
      </c>
      <c r="V375" s="120">
        <f t="shared" si="118"/>
        <v>46</v>
      </c>
      <c r="W375" s="95">
        <v>2</v>
      </c>
      <c r="X375" s="96">
        <f t="shared" si="119"/>
        <v>46</v>
      </c>
      <c r="Y375" s="96"/>
      <c r="Z375" s="86">
        <v>4</v>
      </c>
      <c r="AA375" s="120">
        <v>146.6</v>
      </c>
      <c r="AB375" s="86">
        <v>2</v>
      </c>
      <c r="AC375" s="122">
        <f t="shared" si="121"/>
        <v>73.284000000000006</v>
      </c>
      <c r="AD375" s="86"/>
      <c r="AE375" s="87"/>
      <c r="AF375" s="87"/>
    </row>
    <row r="376" spans="1:32" s="6" customFormat="1" ht="15" customHeight="1" outlineLevel="2" x14ac:dyDescent="0.3">
      <c r="A376" s="2">
        <v>20</v>
      </c>
      <c r="B376" s="40" t="s">
        <v>358</v>
      </c>
      <c r="C376" s="151">
        <f t="shared" si="115"/>
        <v>6</v>
      </c>
      <c r="D376" s="81">
        <f t="shared" si="112"/>
        <v>1</v>
      </c>
      <c r="E376" s="40"/>
      <c r="F376" s="135">
        <f t="shared" si="116"/>
        <v>1</v>
      </c>
      <c r="G376" s="86"/>
      <c r="H376" s="86"/>
      <c r="I376" s="86">
        <v>1</v>
      </c>
      <c r="J376" s="120">
        <f t="shared" si="117"/>
        <v>387.6</v>
      </c>
      <c r="K376" s="73">
        <v>1</v>
      </c>
      <c r="L376" s="74">
        <v>421.5</v>
      </c>
      <c r="M376" s="86"/>
      <c r="N376" s="120"/>
      <c r="O376" s="86"/>
      <c r="P376" s="96"/>
      <c r="Q376" s="86"/>
      <c r="R376" s="120"/>
      <c r="S376" s="86"/>
      <c r="T376" s="86"/>
      <c r="U376" s="86">
        <v>2</v>
      </c>
      <c r="V376" s="120">
        <f t="shared" si="118"/>
        <v>46</v>
      </c>
      <c r="W376" s="95">
        <v>2</v>
      </c>
      <c r="X376" s="96">
        <f t="shared" si="119"/>
        <v>46</v>
      </c>
      <c r="Y376" s="96"/>
      <c r="Z376" s="86">
        <v>1</v>
      </c>
      <c r="AA376" s="120">
        <v>36.6</v>
      </c>
      <c r="AB376" s="86">
        <v>3</v>
      </c>
      <c r="AC376" s="122">
        <f t="shared" si="121"/>
        <v>109.92600000000002</v>
      </c>
      <c r="AD376" s="86"/>
      <c r="AE376" s="87"/>
      <c r="AF376" s="87"/>
    </row>
    <row r="377" spans="1:32" s="6" customFormat="1" ht="15" customHeight="1" outlineLevel="2" x14ac:dyDescent="0.3">
      <c r="A377" s="2">
        <v>21</v>
      </c>
      <c r="B377" s="40" t="s">
        <v>359</v>
      </c>
      <c r="C377" s="151">
        <f t="shared" si="115"/>
        <v>12</v>
      </c>
      <c r="D377" s="81">
        <f t="shared" si="112"/>
        <v>1</v>
      </c>
      <c r="E377" s="40"/>
      <c r="F377" s="135">
        <f t="shared" si="116"/>
        <v>1</v>
      </c>
      <c r="G377" s="86"/>
      <c r="H377" s="86"/>
      <c r="I377" s="86">
        <v>1</v>
      </c>
      <c r="J377" s="120">
        <f t="shared" si="117"/>
        <v>387.6</v>
      </c>
      <c r="K377" s="73"/>
      <c r="L377" s="74"/>
      <c r="M377" s="86"/>
      <c r="N377" s="120"/>
      <c r="O377" s="86">
        <v>1</v>
      </c>
      <c r="P377" s="96">
        <f>582.78+35.625</f>
        <v>618.40499999999997</v>
      </c>
      <c r="Q377" s="86"/>
      <c r="R377" s="120"/>
      <c r="S377" s="86"/>
      <c r="T377" s="86"/>
      <c r="U377" s="86">
        <v>7</v>
      </c>
      <c r="V377" s="120">
        <f t="shared" si="118"/>
        <v>161</v>
      </c>
      <c r="W377" s="95">
        <v>7</v>
      </c>
      <c r="X377" s="96">
        <f t="shared" si="119"/>
        <v>161</v>
      </c>
      <c r="Y377" s="96"/>
      <c r="Z377" s="86">
        <v>3</v>
      </c>
      <c r="AA377" s="120">
        <v>109.9</v>
      </c>
      <c r="AB377" s="86">
        <v>4</v>
      </c>
      <c r="AC377" s="122">
        <f t="shared" si="121"/>
        <v>146.56800000000001</v>
      </c>
      <c r="AD377" s="86"/>
      <c r="AE377" s="87"/>
      <c r="AF377" s="87"/>
    </row>
    <row r="378" spans="1:32" s="6" customFormat="1" ht="15" customHeight="1" outlineLevel="2" x14ac:dyDescent="0.3">
      <c r="A378" s="2">
        <v>22</v>
      </c>
      <c r="B378" s="40" t="s">
        <v>360</v>
      </c>
      <c r="C378" s="151">
        <f t="shared" si="115"/>
        <v>15</v>
      </c>
      <c r="D378" s="81">
        <f t="shared" si="112"/>
        <v>1</v>
      </c>
      <c r="E378" s="40"/>
      <c r="F378" s="135">
        <f t="shared" si="116"/>
        <v>1</v>
      </c>
      <c r="G378" s="86"/>
      <c r="H378" s="86"/>
      <c r="I378" s="86">
        <v>1</v>
      </c>
      <c r="J378" s="120">
        <f t="shared" si="117"/>
        <v>387.6</v>
      </c>
      <c r="K378" s="73"/>
      <c r="L378" s="74"/>
      <c r="M378" s="86"/>
      <c r="N378" s="120"/>
      <c r="O378" s="86">
        <v>1</v>
      </c>
      <c r="P378" s="96">
        <f>582.78+35.625</f>
        <v>618.40499999999997</v>
      </c>
      <c r="Q378" s="86"/>
      <c r="R378" s="120"/>
      <c r="S378" s="86"/>
      <c r="T378" s="86"/>
      <c r="U378" s="86">
        <v>9</v>
      </c>
      <c r="V378" s="120">
        <f t="shared" si="118"/>
        <v>207</v>
      </c>
      <c r="W378" s="95">
        <v>9</v>
      </c>
      <c r="X378" s="96">
        <f t="shared" si="119"/>
        <v>207</v>
      </c>
      <c r="Y378" s="96"/>
      <c r="Z378" s="86">
        <v>4</v>
      </c>
      <c r="AA378" s="120">
        <v>146.6</v>
      </c>
      <c r="AB378" s="86">
        <v>5</v>
      </c>
      <c r="AC378" s="122">
        <f t="shared" si="121"/>
        <v>183.21</v>
      </c>
      <c r="AD378" s="86"/>
      <c r="AE378" s="87"/>
      <c r="AF378" s="87"/>
    </row>
    <row r="379" spans="1:32" s="6" customFormat="1" ht="15" customHeight="1" outlineLevel="2" x14ac:dyDescent="0.3">
      <c r="A379" s="2">
        <v>23</v>
      </c>
      <c r="B379" s="40" t="s">
        <v>361</v>
      </c>
      <c r="C379" s="151">
        <f t="shared" si="115"/>
        <v>23</v>
      </c>
      <c r="D379" s="81">
        <f t="shared" si="112"/>
        <v>1</v>
      </c>
      <c r="E379" s="40"/>
      <c r="F379" s="135">
        <f t="shared" si="116"/>
        <v>1</v>
      </c>
      <c r="G379" s="86"/>
      <c r="H379" s="86"/>
      <c r="I379" s="86">
        <v>1</v>
      </c>
      <c r="J379" s="120">
        <f t="shared" si="117"/>
        <v>387.6</v>
      </c>
      <c r="K379" s="73"/>
      <c r="L379" s="74"/>
      <c r="M379" s="86"/>
      <c r="N379" s="120"/>
      <c r="O379" s="86"/>
      <c r="P379" s="86"/>
      <c r="Q379" s="86"/>
      <c r="R379" s="120"/>
      <c r="S379" s="86">
        <v>1</v>
      </c>
      <c r="T379" s="96">
        <f>811.7986+35.625</f>
        <v>847.42359999999996</v>
      </c>
      <c r="U379" s="86">
        <v>20</v>
      </c>
      <c r="V379" s="120">
        <f t="shared" si="118"/>
        <v>460</v>
      </c>
      <c r="W379" s="95">
        <v>16</v>
      </c>
      <c r="X379" s="96">
        <f t="shared" si="119"/>
        <v>368</v>
      </c>
      <c r="Y379" s="96"/>
      <c r="Z379" s="86">
        <v>40</v>
      </c>
      <c r="AA379" s="120">
        <v>293.10000000000002</v>
      </c>
      <c r="AB379" s="86">
        <v>6</v>
      </c>
      <c r="AC379" s="122">
        <f t="shared" si="121"/>
        <v>219.85200000000003</v>
      </c>
      <c r="AD379" s="86"/>
      <c r="AE379" s="87"/>
      <c r="AF379" s="87"/>
    </row>
    <row r="380" spans="1:32" ht="15" customHeight="1" outlineLevel="1" x14ac:dyDescent="0.3">
      <c r="A380" s="176"/>
      <c r="B380" s="160"/>
      <c r="C380" s="26"/>
      <c r="D380" s="26"/>
      <c r="E380" s="26"/>
      <c r="F380" s="81"/>
      <c r="G380" s="81"/>
      <c r="H380" s="81"/>
      <c r="I380" s="71"/>
      <c r="J380" s="72"/>
      <c r="K380" s="73"/>
      <c r="L380" s="71"/>
      <c r="M380" s="71"/>
      <c r="N380" s="72"/>
      <c r="O380" s="71"/>
      <c r="P380" s="71"/>
      <c r="Q380" s="71"/>
      <c r="R380" s="72"/>
      <c r="S380" s="71"/>
      <c r="T380" s="71"/>
      <c r="U380" s="71"/>
      <c r="V380" s="72"/>
      <c r="W380" s="73"/>
      <c r="X380" s="71"/>
      <c r="Y380" s="71"/>
      <c r="Z380" s="71"/>
      <c r="AA380" s="72"/>
      <c r="AB380" s="73"/>
      <c r="AC380" s="75"/>
      <c r="AD380" s="76"/>
      <c r="AE380" s="77"/>
      <c r="AF380" s="77"/>
    </row>
    <row r="381" spans="1:32" ht="15.75" customHeight="1" outlineLevel="1" x14ac:dyDescent="0.3">
      <c r="A381" s="2"/>
      <c r="B381" s="45" t="s">
        <v>362</v>
      </c>
      <c r="C381" s="45"/>
      <c r="D381" s="25">
        <f>I381+M381+Q381</f>
        <v>0</v>
      </c>
      <c r="E381" s="45"/>
      <c r="F381" s="90"/>
      <c r="G381" s="90"/>
      <c r="H381" s="90"/>
      <c r="I381" s="71"/>
      <c r="J381" s="72"/>
      <c r="K381" s="73"/>
      <c r="L381" s="71"/>
      <c r="M381" s="71"/>
      <c r="N381" s="72"/>
      <c r="O381" s="71"/>
      <c r="P381" s="71"/>
      <c r="Q381" s="71"/>
      <c r="R381" s="72"/>
      <c r="S381" s="71"/>
      <c r="T381" s="71"/>
      <c r="U381" s="71"/>
      <c r="V381" s="72"/>
      <c r="W381" s="73"/>
      <c r="X381" s="71"/>
      <c r="Y381" s="71"/>
      <c r="Z381" s="71"/>
      <c r="AA381" s="72"/>
      <c r="AB381" s="73"/>
      <c r="AC381" s="75"/>
      <c r="AD381" s="76"/>
      <c r="AE381" s="77"/>
      <c r="AF381" s="77"/>
    </row>
    <row r="382" spans="1:32" ht="15" customHeight="1" outlineLevel="2" x14ac:dyDescent="0.3">
      <c r="A382" s="2">
        <v>1</v>
      </c>
      <c r="B382" s="40" t="s">
        <v>363</v>
      </c>
      <c r="C382" s="40"/>
      <c r="D382" s="40"/>
      <c r="E382" s="40"/>
      <c r="F382" s="86"/>
      <c r="G382" s="86"/>
      <c r="H382" s="86"/>
      <c r="I382" s="71"/>
      <c r="J382" s="72"/>
      <c r="K382" s="73"/>
      <c r="L382" s="71"/>
      <c r="M382" s="71"/>
      <c r="N382" s="72"/>
      <c r="O382" s="71"/>
      <c r="P382" s="71"/>
      <c r="Q382" s="71"/>
      <c r="R382" s="72"/>
      <c r="S382" s="71"/>
      <c r="T382" s="71"/>
      <c r="U382" s="71"/>
      <c r="V382" s="72"/>
      <c r="W382" s="73"/>
      <c r="X382" s="71"/>
      <c r="Y382" s="71"/>
      <c r="Z382" s="71"/>
      <c r="AA382" s="72"/>
      <c r="AB382" s="73"/>
      <c r="AC382" s="75"/>
      <c r="AD382" s="76"/>
      <c r="AE382" s="77"/>
      <c r="AF382" s="77"/>
    </row>
    <row r="383" spans="1:32" ht="15" customHeight="1" outlineLevel="2" x14ac:dyDescent="0.3">
      <c r="A383" s="2">
        <v>2</v>
      </c>
      <c r="B383" s="40" t="s">
        <v>364</v>
      </c>
      <c r="C383" s="40"/>
      <c r="D383" s="40"/>
      <c r="E383" s="40"/>
      <c r="F383" s="86"/>
      <c r="G383" s="86"/>
      <c r="H383" s="86"/>
      <c r="I383" s="71"/>
      <c r="J383" s="72"/>
      <c r="K383" s="73"/>
      <c r="L383" s="71"/>
      <c r="M383" s="71"/>
      <c r="N383" s="72"/>
      <c r="O383" s="71"/>
      <c r="P383" s="71"/>
      <c r="Q383" s="71"/>
      <c r="R383" s="72"/>
      <c r="S383" s="71"/>
      <c r="T383" s="71"/>
      <c r="U383" s="71"/>
      <c r="V383" s="72"/>
      <c r="W383" s="73"/>
      <c r="X383" s="71"/>
      <c r="Y383" s="71"/>
      <c r="Z383" s="71"/>
      <c r="AA383" s="72"/>
      <c r="AB383" s="73"/>
      <c r="AC383" s="75"/>
      <c r="AD383" s="76"/>
      <c r="AE383" s="77"/>
      <c r="AF383" s="77"/>
    </row>
    <row r="384" spans="1:32" ht="15" customHeight="1" outlineLevel="2" x14ac:dyDescent="0.3">
      <c r="A384" s="2">
        <v>3</v>
      </c>
      <c r="B384" s="40" t="s">
        <v>365</v>
      </c>
      <c r="C384" s="40"/>
      <c r="D384" s="40"/>
      <c r="E384" s="40"/>
      <c r="F384" s="86"/>
      <c r="G384" s="86"/>
      <c r="H384" s="86"/>
      <c r="I384" s="71"/>
      <c r="J384" s="72"/>
      <c r="K384" s="73"/>
      <c r="L384" s="71"/>
      <c r="M384" s="71"/>
      <c r="N384" s="72"/>
      <c r="O384" s="71"/>
      <c r="P384" s="71"/>
      <c r="Q384" s="71"/>
      <c r="R384" s="72"/>
      <c r="S384" s="71"/>
      <c r="T384" s="71"/>
      <c r="U384" s="71"/>
      <c r="V384" s="72"/>
      <c r="W384" s="73"/>
      <c r="X384" s="71"/>
      <c r="Y384" s="71"/>
      <c r="Z384" s="71"/>
      <c r="AA384" s="72"/>
      <c r="AB384" s="73"/>
      <c r="AC384" s="75"/>
      <c r="AD384" s="76"/>
      <c r="AE384" s="77"/>
      <c r="AF384" s="77"/>
    </row>
    <row r="385" spans="1:32" ht="15" customHeight="1" outlineLevel="2" x14ac:dyDescent="0.3">
      <c r="A385" s="2">
        <v>4</v>
      </c>
      <c r="B385" s="40" t="s">
        <v>366</v>
      </c>
      <c r="C385" s="40"/>
      <c r="D385" s="40"/>
      <c r="E385" s="40"/>
      <c r="F385" s="86"/>
      <c r="G385" s="86"/>
      <c r="H385" s="86"/>
      <c r="I385" s="71"/>
      <c r="J385" s="72"/>
      <c r="K385" s="73"/>
      <c r="L385" s="71"/>
      <c r="M385" s="71"/>
      <c r="N385" s="72"/>
      <c r="O385" s="71"/>
      <c r="P385" s="71"/>
      <c r="Q385" s="71"/>
      <c r="R385" s="72"/>
      <c r="S385" s="71"/>
      <c r="T385" s="71"/>
      <c r="U385" s="71"/>
      <c r="V385" s="72"/>
      <c r="W385" s="73"/>
      <c r="X385" s="71"/>
      <c r="Y385" s="71"/>
      <c r="Z385" s="71"/>
      <c r="AA385" s="72"/>
      <c r="AB385" s="73"/>
      <c r="AC385" s="75"/>
      <c r="AD385" s="76"/>
      <c r="AE385" s="77"/>
      <c r="AF385" s="77"/>
    </row>
    <row r="386" spans="1:32" ht="15" customHeight="1" outlineLevel="2" x14ac:dyDescent="0.3">
      <c r="A386" s="2">
        <v>5</v>
      </c>
      <c r="B386" s="40" t="s">
        <v>367</v>
      </c>
      <c r="C386" s="40"/>
      <c r="D386" s="40"/>
      <c r="E386" s="40"/>
      <c r="F386" s="86"/>
      <c r="G386" s="86"/>
      <c r="H386" s="86"/>
      <c r="I386" s="71"/>
      <c r="J386" s="72"/>
      <c r="K386" s="73"/>
      <c r="L386" s="71"/>
      <c r="M386" s="71"/>
      <c r="N386" s="72"/>
      <c r="O386" s="71"/>
      <c r="P386" s="71"/>
      <c r="Q386" s="71"/>
      <c r="R386" s="72"/>
      <c r="S386" s="71"/>
      <c r="T386" s="71"/>
      <c r="U386" s="71"/>
      <c r="V386" s="72"/>
      <c r="W386" s="73"/>
      <c r="X386" s="71"/>
      <c r="Y386" s="71"/>
      <c r="Z386" s="71"/>
      <c r="AA386" s="72"/>
      <c r="AB386" s="73"/>
      <c r="AC386" s="75"/>
      <c r="AD386" s="76"/>
      <c r="AE386" s="77"/>
      <c r="AF386" s="77"/>
    </row>
    <row r="387" spans="1:32" ht="15" customHeight="1" outlineLevel="2" x14ac:dyDescent="0.3">
      <c r="A387" s="2">
        <v>6</v>
      </c>
      <c r="B387" s="40" t="s">
        <v>368</v>
      </c>
      <c r="C387" s="40"/>
      <c r="D387" s="40"/>
      <c r="E387" s="40"/>
      <c r="F387" s="86"/>
      <c r="G387" s="86"/>
      <c r="H387" s="86"/>
      <c r="I387" s="71"/>
      <c r="J387" s="72"/>
      <c r="K387" s="73"/>
      <c r="L387" s="71"/>
      <c r="M387" s="71"/>
      <c r="N387" s="72"/>
      <c r="O387" s="71"/>
      <c r="P387" s="71"/>
      <c r="Q387" s="71"/>
      <c r="R387" s="72"/>
      <c r="S387" s="71"/>
      <c r="T387" s="71"/>
      <c r="U387" s="71"/>
      <c r="V387" s="72"/>
      <c r="W387" s="73"/>
      <c r="X387" s="71"/>
      <c r="Y387" s="71"/>
      <c r="Z387" s="71"/>
      <c r="AA387" s="72"/>
      <c r="AB387" s="73"/>
      <c r="AC387" s="75"/>
      <c r="AD387" s="76"/>
      <c r="AE387" s="77"/>
      <c r="AF387" s="77"/>
    </row>
    <row r="388" spans="1:32" ht="15" customHeight="1" outlineLevel="2" x14ac:dyDescent="0.3">
      <c r="A388" s="2">
        <v>7</v>
      </c>
      <c r="B388" s="40" t="s">
        <v>369</v>
      </c>
      <c r="C388" s="40"/>
      <c r="D388" s="40"/>
      <c r="E388" s="40"/>
      <c r="F388" s="86"/>
      <c r="G388" s="86"/>
      <c r="H388" s="86"/>
      <c r="I388" s="71"/>
      <c r="J388" s="72"/>
      <c r="K388" s="73"/>
      <c r="L388" s="71"/>
      <c r="M388" s="71"/>
      <c r="N388" s="72"/>
      <c r="O388" s="71"/>
      <c r="P388" s="71"/>
      <c r="Q388" s="71"/>
      <c r="R388" s="72"/>
      <c r="S388" s="71"/>
      <c r="T388" s="71"/>
      <c r="U388" s="71"/>
      <c r="V388" s="72"/>
      <c r="W388" s="73"/>
      <c r="X388" s="71"/>
      <c r="Y388" s="71"/>
      <c r="Z388" s="71"/>
      <c r="AA388" s="72"/>
      <c r="AB388" s="73"/>
      <c r="AC388" s="75"/>
      <c r="AD388" s="76"/>
      <c r="AE388" s="77"/>
      <c r="AF388" s="77"/>
    </row>
    <row r="389" spans="1:32" ht="15" customHeight="1" outlineLevel="2" x14ac:dyDescent="0.3">
      <c r="A389" s="2">
        <v>8</v>
      </c>
      <c r="B389" s="40" t="s">
        <v>370</v>
      </c>
      <c r="C389" s="40"/>
      <c r="D389" s="40"/>
      <c r="E389" s="40"/>
      <c r="F389" s="86"/>
      <c r="G389" s="86"/>
      <c r="H389" s="86"/>
      <c r="I389" s="71"/>
      <c r="J389" s="72"/>
      <c r="K389" s="73"/>
      <c r="L389" s="71"/>
      <c r="M389" s="71"/>
      <c r="N389" s="72"/>
      <c r="O389" s="71"/>
      <c r="P389" s="71"/>
      <c r="Q389" s="71"/>
      <c r="R389" s="72"/>
      <c r="S389" s="71"/>
      <c r="T389" s="71"/>
      <c r="U389" s="71"/>
      <c r="V389" s="72"/>
      <c r="W389" s="73"/>
      <c r="X389" s="71"/>
      <c r="Y389" s="71"/>
      <c r="Z389" s="71"/>
      <c r="AA389" s="72"/>
      <c r="AB389" s="73"/>
      <c r="AC389" s="75"/>
      <c r="AD389" s="76"/>
      <c r="AE389" s="77"/>
      <c r="AF389" s="77"/>
    </row>
    <row r="390" spans="1:32" ht="15" customHeight="1" outlineLevel="2" x14ac:dyDescent="0.3">
      <c r="A390" s="2">
        <v>9</v>
      </c>
      <c r="B390" s="40" t="s">
        <v>371</v>
      </c>
      <c r="C390" s="40"/>
      <c r="D390" s="40"/>
      <c r="E390" s="40"/>
      <c r="F390" s="86"/>
      <c r="G390" s="86"/>
      <c r="H390" s="86"/>
      <c r="I390" s="71"/>
      <c r="J390" s="72"/>
      <c r="K390" s="73"/>
      <c r="L390" s="71"/>
      <c r="M390" s="71"/>
      <c r="N390" s="72"/>
      <c r="O390" s="71"/>
      <c r="P390" s="71"/>
      <c r="Q390" s="71"/>
      <c r="R390" s="72"/>
      <c r="S390" s="71"/>
      <c r="T390" s="71"/>
      <c r="U390" s="71"/>
      <c r="V390" s="72"/>
      <c r="W390" s="73"/>
      <c r="X390" s="71"/>
      <c r="Y390" s="71"/>
      <c r="Z390" s="71"/>
      <c r="AA390" s="72"/>
      <c r="AB390" s="73"/>
      <c r="AC390" s="75"/>
      <c r="AD390" s="76"/>
      <c r="AE390" s="77"/>
      <c r="AF390" s="77"/>
    </row>
    <row r="391" spans="1:32" ht="15" customHeight="1" outlineLevel="2" x14ac:dyDescent="0.3">
      <c r="A391" s="2">
        <v>10</v>
      </c>
      <c r="B391" s="40" t="s">
        <v>372</v>
      </c>
      <c r="C391" s="40"/>
      <c r="D391" s="40"/>
      <c r="E391" s="40"/>
      <c r="F391" s="86"/>
      <c r="G391" s="86"/>
      <c r="H391" s="86"/>
      <c r="I391" s="71"/>
      <c r="J391" s="72"/>
      <c r="K391" s="73"/>
      <c r="L391" s="71"/>
      <c r="M391" s="71"/>
      <c r="N391" s="72"/>
      <c r="O391" s="71"/>
      <c r="P391" s="71"/>
      <c r="Q391" s="71"/>
      <c r="R391" s="72"/>
      <c r="S391" s="71"/>
      <c r="T391" s="71"/>
      <c r="U391" s="71"/>
      <c r="V391" s="72"/>
      <c r="W391" s="73"/>
      <c r="X391" s="71"/>
      <c r="Y391" s="71"/>
      <c r="Z391" s="71"/>
      <c r="AA391" s="72"/>
      <c r="AB391" s="73"/>
      <c r="AC391" s="75"/>
      <c r="AD391" s="76"/>
      <c r="AE391" s="77"/>
      <c r="AF391" s="77"/>
    </row>
    <row r="392" spans="1:32" ht="15" customHeight="1" outlineLevel="2" x14ac:dyDescent="0.3">
      <c r="A392" s="2">
        <v>11</v>
      </c>
      <c r="B392" s="40" t="s">
        <v>373</v>
      </c>
      <c r="C392" s="40"/>
      <c r="D392" s="40"/>
      <c r="E392" s="40"/>
      <c r="F392" s="86"/>
      <c r="G392" s="86"/>
      <c r="H392" s="86"/>
      <c r="I392" s="71"/>
      <c r="J392" s="72"/>
      <c r="K392" s="73"/>
      <c r="L392" s="71"/>
      <c r="M392" s="71"/>
      <c r="N392" s="72"/>
      <c r="O392" s="71"/>
      <c r="P392" s="71"/>
      <c r="Q392" s="71"/>
      <c r="R392" s="72"/>
      <c r="S392" s="71"/>
      <c r="T392" s="71"/>
      <c r="U392" s="71"/>
      <c r="V392" s="72"/>
      <c r="W392" s="73"/>
      <c r="X392" s="71"/>
      <c r="Y392" s="71"/>
      <c r="Z392" s="71"/>
      <c r="AA392" s="72"/>
      <c r="AB392" s="73"/>
      <c r="AC392" s="75"/>
      <c r="AD392" s="76"/>
      <c r="AE392" s="77"/>
      <c r="AF392" s="77"/>
    </row>
    <row r="393" spans="1:32" ht="15" customHeight="1" outlineLevel="2" x14ac:dyDescent="0.3">
      <c r="A393" s="2">
        <v>12</v>
      </c>
      <c r="B393" s="40" t="s">
        <v>374</v>
      </c>
      <c r="C393" s="40"/>
      <c r="D393" s="40"/>
      <c r="E393" s="40"/>
      <c r="F393" s="86"/>
      <c r="G393" s="86"/>
      <c r="H393" s="86"/>
      <c r="I393" s="71"/>
      <c r="J393" s="72"/>
      <c r="K393" s="73"/>
      <c r="L393" s="71"/>
      <c r="M393" s="71"/>
      <c r="N393" s="72"/>
      <c r="O393" s="71"/>
      <c r="P393" s="71"/>
      <c r="Q393" s="71"/>
      <c r="R393" s="72"/>
      <c r="S393" s="71"/>
      <c r="T393" s="71"/>
      <c r="U393" s="71"/>
      <c r="V393" s="72"/>
      <c r="W393" s="73"/>
      <c r="X393" s="71"/>
      <c r="Y393" s="71"/>
      <c r="Z393" s="71"/>
      <c r="AA393" s="72"/>
      <c r="AB393" s="73"/>
      <c r="AC393" s="75"/>
      <c r="AD393" s="76"/>
      <c r="AE393" s="77"/>
      <c r="AF393" s="77"/>
    </row>
    <row r="394" spans="1:32" ht="15" customHeight="1" outlineLevel="2" x14ac:dyDescent="0.3">
      <c r="A394" s="2">
        <v>13</v>
      </c>
      <c r="B394" s="40" t="s">
        <v>375</v>
      </c>
      <c r="C394" s="40"/>
      <c r="D394" s="40"/>
      <c r="E394" s="40"/>
      <c r="F394" s="86"/>
      <c r="G394" s="86"/>
      <c r="H394" s="86"/>
      <c r="I394" s="71"/>
      <c r="J394" s="72"/>
      <c r="K394" s="73"/>
      <c r="L394" s="71"/>
      <c r="M394" s="71"/>
      <c r="N394" s="72"/>
      <c r="O394" s="71"/>
      <c r="P394" s="71"/>
      <c r="Q394" s="71"/>
      <c r="R394" s="72"/>
      <c r="S394" s="71"/>
      <c r="T394" s="71"/>
      <c r="U394" s="71"/>
      <c r="V394" s="72"/>
      <c r="W394" s="73"/>
      <c r="X394" s="71"/>
      <c r="Y394" s="71"/>
      <c r="Z394" s="71"/>
      <c r="AA394" s="72"/>
      <c r="AB394" s="73"/>
      <c r="AC394" s="75"/>
      <c r="AD394" s="76"/>
      <c r="AE394" s="77"/>
      <c r="AF394" s="77"/>
    </row>
    <row r="395" spans="1:32" ht="15" customHeight="1" outlineLevel="2" x14ac:dyDescent="0.3">
      <c r="A395" s="2">
        <v>14</v>
      </c>
      <c r="B395" s="40" t="s">
        <v>376</v>
      </c>
      <c r="C395" s="40"/>
      <c r="D395" s="40"/>
      <c r="E395" s="40"/>
      <c r="F395" s="86"/>
      <c r="G395" s="86"/>
      <c r="H395" s="86"/>
      <c r="I395" s="71"/>
      <c r="J395" s="72"/>
      <c r="K395" s="73"/>
      <c r="L395" s="71"/>
      <c r="M395" s="71"/>
      <c r="N395" s="72"/>
      <c r="O395" s="71"/>
      <c r="P395" s="71"/>
      <c r="Q395" s="71"/>
      <c r="R395" s="72"/>
      <c r="S395" s="71"/>
      <c r="T395" s="71"/>
      <c r="U395" s="71"/>
      <c r="V395" s="72"/>
      <c r="W395" s="73"/>
      <c r="X395" s="71"/>
      <c r="Y395" s="71"/>
      <c r="Z395" s="71"/>
      <c r="AA395" s="72"/>
      <c r="AB395" s="73"/>
      <c r="AC395" s="75"/>
      <c r="AD395" s="76"/>
      <c r="AE395" s="77"/>
      <c r="AF395" s="77"/>
    </row>
    <row r="396" spans="1:32" ht="15" customHeight="1" outlineLevel="2" x14ac:dyDescent="0.3">
      <c r="A396" s="2">
        <v>15</v>
      </c>
      <c r="B396" s="40" t="s">
        <v>377</v>
      </c>
      <c r="C396" s="40"/>
      <c r="D396" s="40"/>
      <c r="E396" s="40"/>
      <c r="F396" s="86"/>
      <c r="G396" s="86"/>
      <c r="H396" s="86"/>
      <c r="I396" s="71"/>
      <c r="J396" s="72"/>
      <c r="K396" s="73"/>
      <c r="L396" s="71"/>
      <c r="M396" s="71"/>
      <c r="N396" s="72"/>
      <c r="O396" s="71"/>
      <c r="P396" s="71"/>
      <c r="Q396" s="71"/>
      <c r="R396" s="72"/>
      <c r="S396" s="71"/>
      <c r="T396" s="71"/>
      <c r="U396" s="71"/>
      <c r="V396" s="72"/>
      <c r="W396" s="73"/>
      <c r="X396" s="71"/>
      <c r="Y396" s="71"/>
      <c r="Z396" s="71"/>
      <c r="AA396" s="72"/>
      <c r="AB396" s="73"/>
      <c r="AC396" s="75"/>
      <c r="AD396" s="76"/>
      <c r="AE396" s="77"/>
      <c r="AF396" s="77"/>
    </row>
    <row r="397" spans="1:32" ht="15" customHeight="1" outlineLevel="1" x14ac:dyDescent="0.3">
      <c r="A397" s="176"/>
      <c r="B397" s="160"/>
      <c r="C397" s="26"/>
      <c r="D397" s="26"/>
      <c r="E397" s="26"/>
      <c r="F397" s="81"/>
      <c r="G397" s="81"/>
      <c r="H397" s="81"/>
      <c r="I397" s="71"/>
      <c r="J397" s="72"/>
      <c r="K397" s="73"/>
      <c r="L397" s="71"/>
      <c r="M397" s="71"/>
      <c r="N397" s="72"/>
      <c r="O397" s="71"/>
      <c r="P397" s="71"/>
      <c r="Q397" s="71"/>
      <c r="R397" s="72"/>
      <c r="S397" s="71"/>
      <c r="T397" s="71"/>
      <c r="U397" s="71"/>
      <c r="V397" s="72"/>
      <c r="W397" s="73"/>
      <c r="X397" s="71"/>
      <c r="Y397" s="71"/>
      <c r="Z397" s="71"/>
      <c r="AA397" s="72"/>
      <c r="AB397" s="73"/>
      <c r="AC397" s="75"/>
      <c r="AD397" s="76"/>
      <c r="AE397" s="77"/>
      <c r="AF397" s="77"/>
    </row>
    <row r="398" spans="1:32" ht="15.75" customHeight="1" outlineLevel="1" x14ac:dyDescent="0.3">
      <c r="A398" s="2"/>
      <c r="B398" s="44" t="s">
        <v>378</v>
      </c>
      <c r="C398" s="65">
        <f t="shared" ref="C398" si="122">SUM(C399:C427)</f>
        <v>166</v>
      </c>
      <c r="D398" s="25">
        <f t="shared" ref="D398:D427" si="123">I398+M398+Q398</f>
        <v>26</v>
      </c>
      <c r="E398" s="44"/>
      <c r="F398" s="65">
        <f t="shared" ref="F398" si="124">SUM(F399:F427)</f>
        <v>0</v>
      </c>
      <c r="G398" s="112"/>
      <c r="H398" s="112"/>
      <c r="I398" s="65">
        <f t="shared" ref="I398:AC398" si="125">SUM(I399:I427)</f>
        <v>26</v>
      </c>
      <c r="J398" s="66">
        <f t="shared" si="125"/>
        <v>10077.600000000004</v>
      </c>
      <c r="K398" s="68">
        <f t="shared" si="125"/>
        <v>0</v>
      </c>
      <c r="L398" s="67">
        <f t="shared" si="125"/>
        <v>0</v>
      </c>
      <c r="M398" s="65"/>
      <c r="N398" s="66"/>
      <c r="O398" s="65"/>
      <c r="P398" s="65"/>
      <c r="Q398" s="65"/>
      <c r="R398" s="66"/>
      <c r="S398" s="65"/>
      <c r="T398" s="65"/>
      <c r="U398" s="65">
        <f t="shared" si="125"/>
        <v>0</v>
      </c>
      <c r="V398" s="66">
        <f t="shared" si="125"/>
        <v>0</v>
      </c>
      <c r="W398" s="68">
        <f t="shared" si="125"/>
        <v>0</v>
      </c>
      <c r="X398" s="67">
        <f t="shared" si="125"/>
        <v>0</v>
      </c>
      <c r="Y398" s="67"/>
      <c r="Z398" s="65">
        <f t="shared" si="125"/>
        <v>166</v>
      </c>
      <c r="AA398" s="66">
        <f t="shared" si="125"/>
        <v>5202.7</v>
      </c>
      <c r="AB398" s="68">
        <f t="shared" si="125"/>
        <v>166</v>
      </c>
      <c r="AC398" s="69">
        <f t="shared" si="125"/>
        <v>3299.25</v>
      </c>
      <c r="AD398" s="65"/>
      <c r="AE398" s="77"/>
      <c r="AF398" s="77"/>
    </row>
    <row r="399" spans="1:32" ht="15.6" outlineLevel="2" x14ac:dyDescent="0.3">
      <c r="A399" s="2">
        <v>1</v>
      </c>
      <c r="B399" s="40" t="s">
        <v>379</v>
      </c>
      <c r="C399" s="151">
        <f t="shared" ref="C399:C427" si="126">F399+W399+AB399</f>
        <v>3</v>
      </c>
      <c r="D399" s="81">
        <f t="shared" si="123"/>
        <v>1</v>
      </c>
      <c r="E399" s="40"/>
      <c r="F399" s="135">
        <f t="shared" ref="F399:F427" si="127">K399+O399+S399</f>
        <v>0</v>
      </c>
      <c r="G399" s="86"/>
      <c r="H399" s="86"/>
      <c r="I399" s="71">
        <v>1</v>
      </c>
      <c r="J399" s="72">
        <v>387.6</v>
      </c>
      <c r="K399" s="73">
        <v>0</v>
      </c>
      <c r="L399" s="74">
        <v>0</v>
      </c>
      <c r="M399" s="71"/>
      <c r="N399" s="72"/>
      <c r="O399" s="71"/>
      <c r="P399" s="71"/>
      <c r="Q399" s="71"/>
      <c r="R399" s="72"/>
      <c r="S399" s="71"/>
      <c r="T399" s="71"/>
      <c r="U399" s="71"/>
      <c r="V399" s="72"/>
      <c r="W399" s="73"/>
      <c r="X399" s="71"/>
      <c r="Y399" s="71"/>
      <c r="Z399" s="71">
        <v>3</v>
      </c>
      <c r="AA399" s="72">
        <v>109.9</v>
      </c>
      <c r="AB399" s="73">
        <v>3</v>
      </c>
      <c r="AC399" s="80">
        <v>59.625</v>
      </c>
      <c r="AD399" s="71"/>
      <c r="AE399" s="77"/>
      <c r="AF399" s="77"/>
    </row>
    <row r="400" spans="1:32" ht="15.6" outlineLevel="2" x14ac:dyDescent="0.3">
      <c r="A400" s="2">
        <v>2</v>
      </c>
      <c r="B400" s="40" t="s">
        <v>380</v>
      </c>
      <c r="C400" s="151">
        <f t="shared" si="126"/>
        <v>11</v>
      </c>
      <c r="D400" s="81">
        <f t="shared" si="123"/>
        <v>1</v>
      </c>
      <c r="E400" s="40"/>
      <c r="F400" s="135">
        <f t="shared" si="127"/>
        <v>0</v>
      </c>
      <c r="G400" s="86"/>
      <c r="H400" s="86"/>
      <c r="I400" s="71">
        <v>1</v>
      </c>
      <c r="J400" s="72">
        <v>387.6</v>
      </c>
      <c r="K400" s="73">
        <v>0</v>
      </c>
      <c r="L400" s="74">
        <v>0</v>
      </c>
      <c r="M400" s="71"/>
      <c r="N400" s="72"/>
      <c r="O400" s="71"/>
      <c r="P400" s="71"/>
      <c r="Q400" s="71"/>
      <c r="R400" s="72"/>
      <c r="S400" s="71"/>
      <c r="T400" s="71"/>
      <c r="U400" s="71"/>
      <c r="V400" s="72"/>
      <c r="W400" s="73"/>
      <c r="X400" s="71"/>
      <c r="Y400" s="71"/>
      <c r="Z400" s="71">
        <v>11</v>
      </c>
      <c r="AA400" s="72">
        <v>219.8</v>
      </c>
      <c r="AB400" s="73">
        <v>11</v>
      </c>
      <c r="AC400" s="80">
        <v>218.625</v>
      </c>
      <c r="AD400" s="71"/>
      <c r="AE400" s="77"/>
      <c r="AF400" s="77"/>
    </row>
    <row r="401" spans="1:32" ht="15.6" outlineLevel="2" x14ac:dyDescent="0.3">
      <c r="A401" s="2">
        <v>3</v>
      </c>
      <c r="B401" s="40" t="s">
        <v>381</v>
      </c>
      <c r="C401" s="151">
        <f t="shared" si="126"/>
        <v>3</v>
      </c>
      <c r="D401" s="81">
        <f t="shared" si="123"/>
        <v>1</v>
      </c>
      <c r="E401" s="40"/>
      <c r="F401" s="135">
        <f t="shared" si="127"/>
        <v>0</v>
      </c>
      <c r="G401" s="86"/>
      <c r="H401" s="86"/>
      <c r="I401" s="71">
        <v>1</v>
      </c>
      <c r="J401" s="72">
        <v>387.6</v>
      </c>
      <c r="K401" s="73">
        <v>0</v>
      </c>
      <c r="L401" s="74">
        <v>0</v>
      </c>
      <c r="M401" s="71"/>
      <c r="N401" s="72"/>
      <c r="O401" s="71"/>
      <c r="P401" s="71"/>
      <c r="Q401" s="71"/>
      <c r="R401" s="72"/>
      <c r="S401" s="71"/>
      <c r="T401" s="71"/>
      <c r="U401" s="71"/>
      <c r="V401" s="72"/>
      <c r="W401" s="73"/>
      <c r="X401" s="71"/>
      <c r="Y401" s="71"/>
      <c r="Z401" s="71">
        <v>3</v>
      </c>
      <c r="AA401" s="72">
        <v>109.9</v>
      </c>
      <c r="AB401" s="73">
        <v>3</v>
      </c>
      <c r="AC401" s="80">
        <v>59.625</v>
      </c>
      <c r="AD401" s="71"/>
      <c r="AE401" s="77"/>
      <c r="AF401" s="77"/>
    </row>
    <row r="402" spans="1:32" ht="15.6" outlineLevel="2" x14ac:dyDescent="0.3">
      <c r="A402" s="2">
        <v>4</v>
      </c>
      <c r="B402" s="40" t="s">
        <v>382</v>
      </c>
      <c r="C402" s="151">
        <f t="shared" si="126"/>
        <v>7</v>
      </c>
      <c r="D402" s="81">
        <f t="shared" si="123"/>
        <v>1</v>
      </c>
      <c r="E402" s="40"/>
      <c r="F402" s="135">
        <f t="shared" si="127"/>
        <v>0</v>
      </c>
      <c r="G402" s="86"/>
      <c r="H402" s="86"/>
      <c r="I402" s="71">
        <v>1</v>
      </c>
      <c r="J402" s="72">
        <v>387.6</v>
      </c>
      <c r="K402" s="73">
        <v>0</v>
      </c>
      <c r="L402" s="74">
        <v>0</v>
      </c>
      <c r="M402" s="71"/>
      <c r="N402" s="72"/>
      <c r="O402" s="71"/>
      <c r="P402" s="71"/>
      <c r="Q402" s="71"/>
      <c r="R402" s="72"/>
      <c r="S402" s="71"/>
      <c r="T402" s="71"/>
      <c r="U402" s="71"/>
      <c r="V402" s="72"/>
      <c r="W402" s="73"/>
      <c r="X402" s="71"/>
      <c r="Y402" s="71"/>
      <c r="Z402" s="71">
        <v>7</v>
      </c>
      <c r="AA402" s="72">
        <v>256.5</v>
      </c>
      <c r="AB402" s="73">
        <v>7</v>
      </c>
      <c r="AC402" s="80">
        <v>139.125</v>
      </c>
      <c r="AD402" s="71"/>
      <c r="AE402" s="77"/>
      <c r="AF402" s="77"/>
    </row>
    <row r="403" spans="1:32" ht="15.6" outlineLevel="2" x14ac:dyDescent="0.3">
      <c r="A403" s="2">
        <v>5</v>
      </c>
      <c r="B403" s="40" t="s">
        <v>383</v>
      </c>
      <c r="C403" s="151">
        <f t="shared" si="126"/>
        <v>3</v>
      </c>
      <c r="D403" s="81">
        <f t="shared" si="123"/>
        <v>1</v>
      </c>
      <c r="E403" s="40"/>
      <c r="F403" s="135">
        <f t="shared" si="127"/>
        <v>0</v>
      </c>
      <c r="G403" s="86"/>
      <c r="H403" s="86"/>
      <c r="I403" s="71">
        <v>1</v>
      </c>
      <c r="J403" s="72">
        <v>387.6</v>
      </c>
      <c r="K403" s="73">
        <v>0</v>
      </c>
      <c r="L403" s="74">
        <v>0</v>
      </c>
      <c r="M403" s="71"/>
      <c r="N403" s="72"/>
      <c r="O403" s="71"/>
      <c r="P403" s="71"/>
      <c r="Q403" s="71"/>
      <c r="R403" s="72"/>
      <c r="S403" s="71"/>
      <c r="T403" s="71"/>
      <c r="U403" s="71"/>
      <c r="V403" s="72"/>
      <c r="W403" s="73"/>
      <c r="X403" s="71"/>
      <c r="Y403" s="71"/>
      <c r="Z403" s="71">
        <v>3</v>
      </c>
      <c r="AA403" s="72">
        <v>109.9</v>
      </c>
      <c r="AB403" s="73">
        <v>3</v>
      </c>
      <c r="AC403" s="80">
        <v>59.625</v>
      </c>
      <c r="AD403" s="71"/>
      <c r="AE403" s="77"/>
      <c r="AF403" s="77"/>
    </row>
    <row r="404" spans="1:32" ht="15.6" outlineLevel="2" x14ac:dyDescent="0.3">
      <c r="A404" s="2">
        <v>6</v>
      </c>
      <c r="B404" s="40" t="s">
        <v>384</v>
      </c>
      <c r="C404" s="151">
        <f t="shared" si="126"/>
        <v>3</v>
      </c>
      <c r="D404" s="81">
        <f t="shared" si="123"/>
        <v>1</v>
      </c>
      <c r="E404" s="40"/>
      <c r="F404" s="135">
        <f t="shared" si="127"/>
        <v>0</v>
      </c>
      <c r="G404" s="86"/>
      <c r="H404" s="86"/>
      <c r="I404" s="71">
        <v>1</v>
      </c>
      <c r="J404" s="72">
        <v>387.6</v>
      </c>
      <c r="K404" s="73">
        <v>0</v>
      </c>
      <c r="L404" s="74">
        <v>0</v>
      </c>
      <c r="M404" s="71"/>
      <c r="N404" s="72"/>
      <c r="O404" s="71"/>
      <c r="P404" s="71"/>
      <c r="Q404" s="71"/>
      <c r="R404" s="72"/>
      <c r="S404" s="71"/>
      <c r="T404" s="71"/>
      <c r="U404" s="71"/>
      <c r="V404" s="72"/>
      <c r="W404" s="73"/>
      <c r="X404" s="71"/>
      <c r="Y404" s="71"/>
      <c r="Z404" s="71">
        <v>3</v>
      </c>
      <c r="AA404" s="72">
        <v>109.9</v>
      </c>
      <c r="AB404" s="73">
        <v>3</v>
      </c>
      <c r="AC404" s="80">
        <v>59.625</v>
      </c>
      <c r="AD404" s="71"/>
      <c r="AE404" s="77"/>
      <c r="AF404" s="77"/>
    </row>
    <row r="405" spans="1:32" ht="15.6" outlineLevel="2" x14ac:dyDescent="0.3">
      <c r="A405" s="2">
        <v>7</v>
      </c>
      <c r="B405" s="40" t="s">
        <v>385</v>
      </c>
      <c r="C405" s="151">
        <f t="shared" si="126"/>
        <v>3</v>
      </c>
      <c r="D405" s="81">
        <f t="shared" si="123"/>
        <v>1</v>
      </c>
      <c r="E405" s="40"/>
      <c r="F405" s="135">
        <f t="shared" si="127"/>
        <v>0</v>
      </c>
      <c r="G405" s="86"/>
      <c r="H405" s="86"/>
      <c r="I405" s="71">
        <v>1</v>
      </c>
      <c r="J405" s="72">
        <v>387.6</v>
      </c>
      <c r="K405" s="73">
        <v>0</v>
      </c>
      <c r="L405" s="74">
        <v>0</v>
      </c>
      <c r="M405" s="71"/>
      <c r="N405" s="72"/>
      <c r="O405" s="71"/>
      <c r="P405" s="71"/>
      <c r="Q405" s="71"/>
      <c r="R405" s="72"/>
      <c r="S405" s="71"/>
      <c r="T405" s="71"/>
      <c r="U405" s="71"/>
      <c r="V405" s="72"/>
      <c r="W405" s="73"/>
      <c r="X405" s="71"/>
      <c r="Y405" s="71"/>
      <c r="Z405" s="71">
        <v>3</v>
      </c>
      <c r="AA405" s="72">
        <v>109.9</v>
      </c>
      <c r="AB405" s="73">
        <v>3</v>
      </c>
      <c r="AC405" s="80">
        <v>59.625</v>
      </c>
      <c r="AD405" s="71"/>
      <c r="AE405" s="77"/>
      <c r="AF405" s="77"/>
    </row>
    <row r="406" spans="1:32" ht="15.6" outlineLevel="2" x14ac:dyDescent="0.3">
      <c r="A406" s="2">
        <v>8</v>
      </c>
      <c r="B406" s="40" t="s">
        <v>386</v>
      </c>
      <c r="C406" s="151">
        <f t="shared" si="126"/>
        <v>4</v>
      </c>
      <c r="D406" s="81">
        <f t="shared" si="123"/>
        <v>1</v>
      </c>
      <c r="E406" s="40"/>
      <c r="F406" s="135">
        <f t="shared" si="127"/>
        <v>0</v>
      </c>
      <c r="G406" s="86"/>
      <c r="H406" s="86"/>
      <c r="I406" s="71">
        <v>1</v>
      </c>
      <c r="J406" s="72">
        <v>387.6</v>
      </c>
      <c r="K406" s="73">
        <v>0</v>
      </c>
      <c r="L406" s="74">
        <v>0</v>
      </c>
      <c r="M406" s="71"/>
      <c r="N406" s="72"/>
      <c r="O406" s="71"/>
      <c r="P406" s="71"/>
      <c r="Q406" s="71"/>
      <c r="R406" s="72"/>
      <c r="S406" s="71"/>
      <c r="T406" s="71"/>
      <c r="U406" s="71"/>
      <c r="V406" s="72"/>
      <c r="W406" s="73"/>
      <c r="X406" s="71"/>
      <c r="Y406" s="71"/>
      <c r="Z406" s="71">
        <v>4</v>
      </c>
      <c r="AA406" s="72">
        <v>146.6</v>
      </c>
      <c r="AB406" s="73">
        <v>4</v>
      </c>
      <c r="AC406" s="80">
        <v>79.5</v>
      </c>
      <c r="AD406" s="71"/>
      <c r="AE406" s="77"/>
      <c r="AF406" s="77"/>
    </row>
    <row r="407" spans="1:32" ht="15.6" outlineLevel="2" x14ac:dyDescent="0.3">
      <c r="A407" s="2">
        <v>9</v>
      </c>
      <c r="B407" s="40" t="s">
        <v>387</v>
      </c>
      <c r="C407" s="151">
        <f t="shared" si="126"/>
        <v>4</v>
      </c>
      <c r="D407" s="81">
        <f t="shared" si="123"/>
        <v>1</v>
      </c>
      <c r="E407" s="40"/>
      <c r="F407" s="135">
        <f t="shared" si="127"/>
        <v>0</v>
      </c>
      <c r="G407" s="86"/>
      <c r="H407" s="86"/>
      <c r="I407" s="71">
        <v>1</v>
      </c>
      <c r="J407" s="72">
        <v>387.6</v>
      </c>
      <c r="K407" s="73">
        <v>0</v>
      </c>
      <c r="L407" s="74">
        <v>0</v>
      </c>
      <c r="M407" s="71"/>
      <c r="N407" s="72"/>
      <c r="O407" s="71"/>
      <c r="P407" s="71"/>
      <c r="Q407" s="71"/>
      <c r="R407" s="72"/>
      <c r="S407" s="71"/>
      <c r="T407" s="71"/>
      <c r="U407" s="71"/>
      <c r="V407" s="72"/>
      <c r="W407" s="73"/>
      <c r="X407" s="71"/>
      <c r="Y407" s="71"/>
      <c r="Z407" s="71">
        <v>4</v>
      </c>
      <c r="AA407" s="72">
        <v>146.6</v>
      </c>
      <c r="AB407" s="73">
        <v>4</v>
      </c>
      <c r="AC407" s="80">
        <v>79.5</v>
      </c>
      <c r="AD407" s="71"/>
      <c r="AE407" s="77"/>
      <c r="AF407" s="77"/>
    </row>
    <row r="408" spans="1:32" ht="15.6" outlineLevel="2" x14ac:dyDescent="0.3">
      <c r="A408" s="2">
        <v>10</v>
      </c>
      <c r="B408" s="40" t="s">
        <v>388</v>
      </c>
      <c r="C408" s="151">
        <f t="shared" si="126"/>
        <v>3</v>
      </c>
      <c r="D408" s="81">
        <f t="shared" si="123"/>
        <v>1</v>
      </c>
      <c r="E408" s="40"/>
      <c r="F408" s="135">
        <f t="shared" si="127"/>
        <v>0</v>
      </c>
      <c r="G408" s="86"/>
      <c r="H408" s="86"/>
      <c r="I408" s="71">
        <v>1</v>
      </c>
      <c r="J408" s="72">
        <v>387.6</v>
      </c>
      <c r="K408" s="73">
        <v>0</v>
      </c>
      <c r="L408" s="74">
        <v>0</v>
      </c>
      <c r="M408" s="71"/>
      <c r="N408" s="72"/>
      <c r="O408" s="71"/>
      <c r="P408" s="71"/>
      <c r="Q408" s="71"/>
      <c r="R408" s="72"/>
      <c r="S408" s="71"/>
      <c r="T408" s="71"/>
      <c r="U408" s="71"/>
      <c r="V408" s="72"/>
      <c r="W408" s="73"/>
      <c r="X408" s="71"/>
      <c r="Y408" s="71"/>
      <c r="Z408" s="71">
        <v>3</v>
      </c>
      <c r="AA408" s="72">
        <v>109.9</v>
      </c>
      <c r="AB408" s="73">
        <v>3</v>
      </c>
      <c r="AC408" s="80">
        <v>59.625</v>
      </c>
      <c r="AD408" s="71"/>
      <c r="AE408" s="77"/>
      <c r="AF408" s="77"/>
    </row>
    <row r="409" spans="1:32" ht="15.6" outlineLevel="2" x14ac:dyDescent="0.3">
      <c r="A409" s="2">
        <v>11</v>
      </c>
      <c r="B409" s="40" t="s">
        <v>389</v>
      </c>
      <c r="C409" s="151">
        <f t="shared" si="126"/>
        <v>3</v>
      </c>
      <c r="D409" s="81">
        <f t="shared" si="123"/>
        <v>1</v>
      </c>
      <c r="E409" s="40"/>
      <c r="F409" s="135">
        <f t="shared" si="127"/>
        <v>0</v>
      </c>
      <c r="G409" s="86"/>
      <c r="H409" s="86"/>
      <c r="I409" s="71">
        <v>1</v>
      </c>
      <c r="J409" s="72">
        <v>387.6</v>
      </c>
      <c r="K409" s="73">
        <v>0</v>
      </c>
      <c r="L409" s="74">
        <v>0</v>
      </c>
      <c r="M409" s="71"/>
      <c r="N409" s="72"/>
      <c r="O409" s="71"/>
      <c r="P409" s="71"/>
      <c r="Q409" s="71"/>
      <c r="R409" s="72"/>
      <c r="S409" s="71"/>
      <c r="T409" s="71"/>
      <c r="U409" s="71"/>
      <c r="V409" s="72"/>
      <c r="W409" s="73"/>
      <c r="X409" s="71"/>
      <c r="Y409" s="71"/>
      <c r="Z409" s="71">
        <v>3</v>
      </c>
      <c r="AA409" s="72">
        <v>109.9</v>
      </c>
      <c r="AB409" s="73">
        <v>3</v>
      </c>
      <c r="AC409" s="80">
        <v>59.625</v>
      </c>
      <c r="AD409" s="71"/>
      <c r="AE409" s="77"/>
      <c r="AF409" s="77"/>
    </row>
    <row r="410" spans="1:32" ht="15.6" outlineLevel="2" x14ac:dyDescent="0.3">
      <c r="A410" s="2">
        <v>12</v>
      </c>
      <c r="B410" s="40" t="s">
        <v>390</v>
      </c>
      <c r="C410" s="151">
        <f t="shared" si="126"/>
        <v>4</v>
      </c>
      <c r="D410" s="81">
        <f t="shared" si="123"/>
        <v>1</v>
      </c>
      <c r="E410" s="40"/>
      <c r="F410" s="135">
        <f t="shared" si="127"/>
        <v>0</v>
      </c>
      <c r="G410" s="86"/>
      <c r="H410" s="86"/>
      <c r="I410" s="71">
        <v>1</v>
      </c>
      <c r="J410" s="72">
        <v>387.6</v>
      </c>
      <c r="K410" s="73">
        <v>0</v>
      </c>
      <c r="L410" s="74">
        <v>0</v>
      </c>
      <c r="M410" s="71"/>
      <c r="N410" s="72"/>
      <c r="O410" s="71"/>
      <c r="P410" s="71"/>
      <c r="Q410" s="71"/>
      <c r="R410" s="72"/>
      <c r="S410" s="71"/>
      <c r="T410" s="71"/>
      <c r="U410" s="71"/>
      <c r="V410" s="72"/>
      <c r="W410" s="73"/>
      <c r="X410" s="71"/>
      <c r="Y410" s="71"/>
      <c r="Z410" s="71">
        <v>4</v>
      </c>
      <c r="AA410" s="72">
        <v>146.6</v>
      </c>
      <c r="AB410" s="73">
        <v>4</v>
      </c>
      <c r="AC410" s="80">
        <v>79.5</v>
      </c>
      <c r="AD410" s="71"/>
      <c r="AE410" s="77"/>
      <c r="AF410" s="77"/>
    </row>
    <row r="411" spans="1:32" ht="15.6" outlineLevel="2" x14ac:dyDescent="0.3">
      <c r="A411" s="2">
        <v>13</v>
      </c>
      <c r="B411" s="40" t="s">
        <v>391</v>
      </c>
      <c r="C411" s="151">
        <f t="shared" si="126"/>
        <v>3</v>
      </c>
      <c r="D411" s="81">
        <f t="shared" si="123"/>
        <v>1</v>
      </c>
      <c r="E411" s="40"/>
      <c r="F411" s="135">
        <f t="shared" si="127"/>
        <v>0</v>
      </c>
      <c r="G411" s="86"/>
      <c r="H411" s="86"/>
      <c r="I411" s="71">
        <v>1</v>
      </c>
      <c r="J411" s="72">
        <v>387.6</v>
      </c>
      <c r="K411" s="73">
        <v>0</v>
      </c>
      <c r="L411" s="74">
        <v>0</v>
      </c>
      <c r="M411" s="71"/>
      <c r="N411" s="72"/>
      <c r="O411" s="71"/>
      <c r="P411" s="71"/>
      <c r="Q411" s="71"/>
      <c r="R411" s="72"/>
      <c r="S411" s="71"/>
      <c r="T411" s="71"/>
      <c r="U411" s="71"/>
      <c r="V411" s="72"/>
      <c r="W411" s="73"/>
      <c r="X411" s="71"/>
      <c r="Y411" s="71"/>
      <c r="Z411" s="71">
        <v>3</v>
      </c>
      <c r="AA411" s="72">
        <v>109.9</v>
      </c>
      <c r="AB411" s="73">
        <v>3</v>
      </c>
      <c r="AC411" s="80">
        <v>59.625</v>
      </c>
      <c r="AD411" s="71"/>
      <c r="AE411" s="77"/>
      <c r="AF411" s="77"/>
    </row>
    <row r="412" spans="1:32" ht="15.6" outlineLevel="2" x14ac:dyDescent="0.3">
      <c r="A412" s="2">
        <v>14</v>
      </c>
      <c r="B412" s="40" t="s">
        <v>392</v>
      </c>
      <c r="C412" s="151">
        <f t="shared" si="126"/>
        <v>6</v>
      </c>
      <c r="D412" s="81">
        <f t="shared" si="123"/>
        <v>1</v>
      </c>
      <c r="E412" s="40"/>
      <c r="F412" s="135">
        <f t="shared" si="127"/>
        <v>0</v>
      </c>
      <c r="G412" s="86"/>
      <c r="H412" s="86"/>
      <c r="I412" s="71">
        <v>1</v>
      </c>
      <c r="J412" s="72">
        <v>387.6</v>
      </c>
      <c r="K412" s="73">
        <v>0</v>
      </c>
      <c r="L412" s="74">
        <v>0</v>
      </c>
      <c r="M412" s="71"/>
      <c r="N412" s="72"/>
      <c r="O412" s="71"/>
      <c r="P412" s="71"/>
      <c r="Q412" s="71"/>
      <c r="R412" s="72"/>
      <c r="S412" s="71"/>
      <c r="T412" s="71"/>
      <c r="U412" s="71"/>
      <c r="V412" s="72"/>
      <c r="W412" s="73"/>
      <c r="X412" s="71"/>
      <c r="Y412" s="71"/>
      <c r="Z412" s="71">
        <v>6</v>
      </c>
      <c r="AA412" s="72">
        <v>219.8</v>
      </c>
      <c r="AB412" s="73">
        <v>6</v>
      </c>
      <c r="AC412" s="80">
        <v>119.25</v>
      </c>
      <c r="AD412" s="71"/>
      <c r="AE412" s="77"/>
      <c r="AF412" s="77"/>
    </row>
    <row r="413" spans="1:32" ht="15.6" outlineLevel="2" x14ac:dyDescent="0.3">
      <c r="A413" s="2">
        <v>15</v>
      </c>
      <c r="B413" s="40" t="s">
        <v>393</v>
      </c>
      <c r="C413" s="151">
        <f t="shared" si="126"/>
        <v>4</v>
      </c>
      <c r="D413" s="81">
        <f t="shared" si="123"/>
        <v>1</v>
      </c>
      <c r="E413" s="40"/>
      <c r="F413" s="135">
        <f t="shared" si="127"/>
        <v>0</v>
      </c>
      <c r="G413" s="86"/>
      <c r="H413" s="86"/>
      <c r="I413" s="71">
        <v>1</v>
      </c>
      <c r="J413" s="72">
        <v>387.6</v>
      </c>
      <c r="K413" s="73">
        <v>0</v>
      </c>
      <c r="L413" s="74">
        <v>0</v>
      </c>
      <c r="M413" s="71"/>
      <c r="N413" s="72"/>
      <c r="O413" s="71"/>
      <c r="P413" s="71"/>
      <c r="Q413" s="71"/>
      <c r="R413" s="72"/>
      <c r="S413" s="71"/>
      <c r="T413" s="71"/>
      <c r="U413" s="71"/>
      <c r="V413" s="72"/>
      <c r="W413" s="73"/>
      <c r="X413" s="71"/>
      <c r="Y413" s="71"/>
      <c r="Z413" s="71">
        <v>4</v>
      </c>
      <c r="AA413" s="72">
        <v>146.6</v>
      </c>
      <c r="AB413" s="73">
        <v>4</v>
      </c>
      <c r="AC413" s="80">
        <v>79.5</v>
      </c>
      <c r="AD413" s="71"/>
      <c r="AE413" s="77"/>
      <c r="AF413" s="77"/>
    </row>
    <row r="414" spans="1:32" ht="15.6" outlineLevel="2" x14ac:dyDescent="0.3">
      <c r="A414" s="2">
        <v>16</v>
      </c>
      <c r="B414" s="40" t="s">
        <v>394</v>
      </c>
      <c r="C414" s="151">
        <f t="shared" si="126"/>
        <v>7</v>
      </c>
      <c r="D414" s="81">
        <f t="shared" si="123"/>
        <v>1</v>
      </c>
      <c r="E414" s="40"/>
      <c r="F414" s="135">
        <f t="shared" si="127"/>
        <v>0</v>
      </c>
      <c r="G414" s="86"/>
      <c r="H414" s="86"/>
      <c r="I414" s="71">
        <v>1</v>
      </c>
      <c r="J414" s="72">
        <v>387.6</v>
      </c>
      <c r="K414" s="73">
        <v>0</v>
      </c>
      <c r="L414" s="74">
        <v>0</v>
      </c>
      <c r="M414" s="71"/>
      <c r="N414" s="72"/>
      <c r="O414" s="71"/>
      <c r="P414" s="71"/>
      <c r="Q414" s="71"/>
      <c r="R414" s="72"/>
      <c r="S414" s="71"/>
      <c r="T414" s="71"/>
      <c r="U414" s="71"/>
      <c r="V414" s="72"/>
      <c r="W414" s="73"/>
      <c r="X414" s="71"/>
      <c r="Y414" s="71"/>
      <c r="Z414" s="71">
        <v>7</v>
      </c>
      <c r="AA414" s="72">
        <v>256.5</v>
      </c>
      <c r="AB414" s="73">
        <v>7</v>
      </c>
      <c r="AC414" s="80">
        <v>139.125</v>
      </c>
      <c r="AD414" s="71"/>
      <c r="AE414" s="77"/>
      <c r="AF414" s="77"/>
    </row>
    <row r="415" spans="1:32" ht="15.6" outlineLevel="2" x14ac:dyDescent="0.3">
      <c r="A415" s="2">
        <v>17</v>
      </c>
      <c r="B415" s="40" t="s">
        <v>395</v>
      </c>
      <c r="C415" s="151">
        <f t="shared" si="126"/>
        <v>4</v>
      </c>
      <c r="D415" s="81">
        <f t="shared" si="123"/>
        <v>1</v>
      </c>
      <c r="E415" s="40"/>
      <c r="F415" s="135">
        <f t="shared" si="127"/>
        <v>0</v>
      </c>
      <c r="G415" s="86"/>
      <c r="H415" s="86"/>
      <c r="I415" s="71">
        <v>1</v>
      </c>
      <c r="J415" s="72">
        <v>387.6</v>
      </c>
      <c r="K415" s="73">
        <v>0</v>
      </c>
      <c r="L415" s="74">
        <v>0</v>
      </c>
      <c r="M415" s="71"/>
      <c r="N415" s="72"/>
      <c r="O415" s="71"/>
      <c r="P415" s="71"/>
      <c r="Q415" s="71"/>
      <c r="R415" s="72"/>
      <c r="S415" s="71"/>
      <c r="T415" s="71"/>
      <c r="U415" s="71"/>
      <c r="V415" s="72"/>
      <c r="W415" s="73"/>
      <c r="X415" s="71"/>
      <c r="Y415" s="71"/>
      <c r="Z415" s="71">
        <v>4</v>
      </c>
      <c r="AA415" s="72">
        <v>146.6</v>
      </c>
      <c r="AB415" s="73">
        <v>4</v>
      </c>
      <c r="AC415" s="80">
        <v>79.5</v>
      </c>
      <c r="AD415" s="71"/>
      <c r="AE415" s="77"/>
      <c r="AF415" s="77"/>
    </row>
    <row r="416" spans="1:32" ht="15.6" outlineLevel="2" x14ac:dyDescent="0.3">
      <c r="A416" s="2">
        <v>18</v>
      </c>
      <c r="B416" s="40" t="s">
        <v>396</v>
      </c>
      <c r="C416" s="151">
        <f t="shared" si="126"/>
        <v>6</v>
      </c>
      <c r="D416" s="81">
        <f t="shared" si="123"/>
        <v>0</v>
      </c>
      <c r="E416" s="40"/>
      <c r="F416" s="135">
        <f t="shared" si="127"/>
        <v>0</v>
      </c>
      <c r="G416" s="86"/>
      <c r="H416" s="86"/>
      <c r="I416" s="71"/>
      <c r="J416" s="72">
        <v>0</v>
      </c>
      <c r="K416" s="73">
        <v>0</v>
      </c>
      <c r="L416" s="74">
        <v>0</v>
      </c>
      <c r="M416" s="71"/>
      <c r="N416" s="72"/>
      <c r="O416" s="71"/>
      <c r="P416" s="71"/>
      <c r="Q416" s="71"/>
      <c r="R416" s="72"/>
      <c r="S416" s="71"/>
      <c r="T416" s="71"/>
      <c r="U416" s="71"/>
      <c r="V416" s="72"/>
      <c r="W416" s="73"/>
      <c r="X416" s="71"/>
      <c r="Y416" s="71"/>
      <c r="Z416" s="71">
        <v>6</v>
      </c>
      <c r="AA416" s="72">
        <v>219.8</v>
      </c>
      <c r="AB416" s="73">
        <v>6</v>
      </c>
      <c r="AC416" s="80">
        <v>119.25</v>
      </c>
      <c r="AD416" s="71"/>
      <c r="AE416" s="77"/>
      <c r="AF416" s="77"/>
    </row>
    <row r="417" spans="1:32" ht="15.6" outlineLevel="2" x14ac:dyDescent="0.3">
      <c r="A417" s="2">
        <v>19</v>
      </c>
      <c r="B417" s="40" t="s">
        <v>397</v>
      </c>
      <c r="C417" s="151">
        <f t="shared" si="126"/>
        <v>5</v>
      </c>
      <c r="D417" s="81">
        <f t="shared" si="123"/>
        <v>1</v>
      </c>
      <c r="E417" s="40"/>
      <c r="F417" s="135">
        <f t="shared" si="127"/>
        <v>0</v>
      </c>
      <c r="G417" s="86"/>
      <c r="H417" s="86"/>
      <c r="I417" s="71">
        <v>1</v>
      </c>
      <c r="J417" s="72">
        <v>387.6</v>
      </c>
      <c r="K417" s="73">
        <v>0</v>
      </c>
      <c r="L417" s="74">
        <v>0</v>
      </c>
      <c r="M417" s="71"/>
      <c r="N417" s="72"/>
      <c r="O417" s="71"/>
      <c r="P417" s="71"/>
      <c r="Q417" s="71"/>
      <c r="R417" s="72"/>
      <c r="S417" s="71"/>
      <c r="T417" s="71"/>
      <c r="U417" s="71"/>
      <c r="V417" s="72"/>
      <c r="W417" s="73"/>
      <c r="X417" s="71"/>
      <c r="Y417" s="71"/>
      <c r="Z417" s="71">
        <v>5</v>
      </c>
      <c r="AA417" s="72">
        <v>183.2</v>
      </c>
      <c r="AB417" s="73">
        <v>5</v>
      </c>
      <c r="AC417" s="80">
        <v>99.375</v>
      </c>
      <c r="AD417" s="71"/>
      <c r="AE417" s="77"/>
      <c r="AF417" s="77"/>
    </row>
    <row r="418" spans="1:32" ht="15.6" outlineLevel="2" x14ac:dyDescent="0.3">
      <c r="A418" s="2">
        <v>20</v>
      </c>
      <c r="B418" s="40" t="s">
        <v>398</v>
      </c>
      <c r="C418" s="151">
        <f t="shared" si="126"/>
        <v>3</v>
      </c>
      <c r="D418" s="81">
        <f t="shared" si="123"/>
        <v>1</v>
      </c>
      <c r="E418" s="40"/>
      <c r="F418" s="135">
        <f t="shared" si="127"/>
        <v>0</v>
      </c>
      <c r="G418" s="86"/>
      <c r="H418" s="86"/>
      <c r="I418" s="71">
        <v>1</v>
      </c>
      <c r="J418" s="72">
        <v>387.6</v>
      </c>
      <c r="K418" s="73">
        <v>0</v>
      </c>
      <c r="L418" s="74">
        <v>0</v>
      </c>
      <c r="M418" s="71"/>
      <c r="N418" s="72"/>
      <c r="O418" s="71"/>
      <c r="P418" s="71"/>
      <c r="Q418" s="71"/>
      <c r="R418" s="72"/>
      <c r="S418" s="71"/>
      <c r="T418" s="71"/>
      <c r="U418" s="71"/>
      <c r="V418" s="72"/>
      <c r="W418" s="73"/>
      <c r="X418" s="71"/>
      <c r="Y418" s="71"/>
      <c r="Z418" s="71">
        <v>3</v>
      </c>
      <c r="AA418" s="72">
        <v>109.9</v>
      </c>
      <c r="AB418" s="73">
        <v>3</v>
      </c>
      <c r="AC418" s="80">
        <v>59.625</v>
      </c>
      <c r="AD418" s="71"/>
      <c r="AE418" s="77"/>
      <c r="AF418" s="77"/>
    </row>
    <row r="419" spans="1:32" ht="15.6" outlineLevel="2" x14ac:dyDescent="0.3">
      <c r="A419" s="2">
        <v>21</v>
      </c>
      <c r="B419" s="40" t="s">
        <v>399</v>
      </c>
      <c r="C419" s="151">
        <f t="shared" si="126"/>
        <v>3</v>
      </c>
      <c r="D419" s="81">
        <f t="shared" si="123"/>
        <v>1</v>
      </c>
      <c r="E419" s="40"/>
      <c r="F419" s="135">
        <f t="shared" si="127"/>
        <v>0</v>
      </c>
      <c r="G419" s="86"/>
      <c r="H419" s="86"/>
      <c r="I419" s="71">
        <v>1</v>
      </c>
      <c r="J419" s="72">
        <v>387.6</v>
      </c>
      <c r="K419" s="73">
        <v>0</v>
      </c>
      <c r="L419" s="74">
        <v>0</v>
      </c>
      <c r="M419" s="71"/>
      <c r="N419" s="72"/>
      <c r="O419" s="71"/>
      <c r="P419" s="71"/>
      <c r="Q419" s="71"/>
      <c r="R419" s="72"/>
      <c r="S419" s="71"/>
      <c r="T419" s="71"/>
      <c r="U419" s="71"/>
      <c r="V419" s="72"/>
      <c r="W419" s="73"/>
      <c r="X419" s="71"/>
      <c r="Y419" s="71"/>
      <c r="Z419" s="71">
        <v>3</v>
      </c>
      <c r="AA419" s="72">
        <v>109.9</v>
      </c>
      <c r="AB419" s="73">
        <v>3</v>
      </c>
      <c r="AC419" s="80">
        <v>59.625</v>
      </c>
      <c r="AD419" s="71"/>
      <c r="AE419" s="77"/>
      <c r="AF419" s="77"/>
    </row>
    <row r="420" spans="1:32" ht="15.6" outlineLevel="2" x14ac:dyDescent="0.3">
      <c r="A420" s="2">
        <v>22</v>
      </c>
      <c r="B420" s="40" t="s">
        <v>400</v>
      </c>
      <c r="C420" s="151">
        <f t="shared" si="126"/>
        <v>4</v>
      </c>
      <c r="D420" s="81">
        <f t="shared" si="123"/>
        <v>0</v>
      </c>
      <c r="E420" s="40"/>
      <c r="F420" s="135">
        <f t="shared" si="127"/>
        <v>0</v>
      </c>
      <c r="G420" s="86"/>
      <c r="H420" s="86"/>
      <c r="I420" s="71"/>
      <c r="J420" s="72">
        <v>0</v>
      </c>
      <c r="K420" s="73">
        <v>0</v>
      </c>
      <c r="L420" s="74">
        <v>0</v>
      </c>
      <c r="M420" s="71"/>
      <c r="N420" s="72"/>
      <c r="O420" s="71"/>
      <c r="P420" s="71"/>
      <c r="Q420" s="71"/>
      <c r="R420" s="72"/>
      <c r="S420" s="71"/>
      <c r="T420" s="71"/>
      <c r="U420" s="71"/>
      <c r="V420" s="72"/>
      <c r="W420" s="73"/>
      <c r="X420" s="71"/>
      <c r="Y420" s="71"/>
      <c r="Z420" s="71">
        <v>4</v>
      </c>
      <c r="AA420" s="72">
        <v>146.6</v>
      </c>
      <c r="AB420" s="73">
        <v>4</v>
      </c>
      <c r="AC420" s="80">
        <v>79.5</v>
      </c>
      <c r="AD420" s="71"/>
      <c r="AE420" s="77"/>
      <c r="AF420" s="77"/>
    </row>
    <row r="421" spans="1:32" ht="15.6" outlineLevel="2" x14ac:dyDescent="0.3">
      <c r="A421" s="2">
        <v>23</v>
      </c>
      <c r="B421" s="40" t="s">
        <v>401</v>
      </c>
      <c r="C421" s="151">
        <f t="shared" si="126"/>
        <v>5</v>
      </c>
      <c r="D421" s="81">
        <f t="shared" si="123"/>
        <v>0</v>
      </c>
      <c r="E421" s="40"/>
      <c r="F421" s="135">
        <f t="shared" si="127"/>
        <v>0</v>
      </c>
      <c r="G421" s="86"/>
      <c r="H421" s="86"/>
      <c r="I421" s="71"/>
      <c r="J421" s="72">
        <v>0</v>
      </c>
      <c r="K421" s="73">
        <v>0</v>
      </c>
      <c r="L421" s="74">
        <v>0</v>
      </c>
      <c r="M421" s="71"/>
      <c r="N421" s="72"/>
      <c r="O421" s="71"/>
      <c r="P421" s="71"/>
      <c r="Q421" s="71"/>
      <c r="R421" s="72"/>
      <c r="S421" s="71"/>
      <c r="T421" s="71"/>
      <c r="U421" s="71"/>
      <c r="V421" s="72"/>
      <c r="W421" s="73"/>
      <c r="X421" s="71"/>
      <c r="Y421" s="71"/>
      <c r="Z421" s="71">
        <v>5</v>
      </c>
      <c r="AA421" s="72">
        <v>183.2</v>
      </c>
      <c r="AB421" s="73">
        <v>5</v>
      </c>
      <c r="AC421" s="80">
        <v>99.375</v>
      </c>
      <c r="AD421" s="71"/>
      <c r="AE421" s="77"/>
      <c r="AF421" s="77"/>
    </row>
    <row r="422" spans="1:32" ht="15.6" outlineLevel="2" x14ac:dyDescent="0.3">
      <c r="A422" s="2">
        <v>24</v>
      </c>
      <c r="B422" s="40" t="s">
        <v>402</v>
      </c>
      <c r="C422" s="151">
        <f t="shared" si="126"/>
        <v>10</v>
      </c>
      <c r="D422" s="81">
        <f t="shared" si="123"/>
        <v>1</v>
      </c>
      <c r="E422" s="40"/>
      <c r="F422" s="135">
        <f t="shared" si="127"/>
        <v>0</v>
      </c>
      <c r="G422" s="86"/>
      <c r="H422" s="86"/>
      <c r="I422" s="71">
        <v>1</v>
      </c>
      <c r="J422" s="72">
        <v>387.6</v>
      </c>
      <c r="K422" s="73">
        <v>0</v>
      </c>
      <c r="L422" s="74">
        <v>0</v>
      </c>
      <c r="M422" s="71"/>
      <c r="N422" s="72"/>
      <c r="O422" s="71"/>
      <c r="P422" s="71"/>
      <c r="Q422" s="71"/>
      <c r="R422" s="72"/>
      <c r="S422" s="71"/>
      <c r="T422" s="71"/>
      <c r="U422" s="71"/>
      <c r="V422" s="72"/>
      <c r="W422" s="73"/>
      <c r="X422" s="71"/>
      <c r="Y422" s="71"/>
      <c r="Z422" s="71">
        <v>10</v>
      </c>
      <c r="AA422" s="72">
        <v>293.10000000000002</v>
      </c>
      <c r="AB422" s="73">
        <v>10</v>
      </c>
      <c r="AC422" s="80">
        <v>198.75</v>
      </c>
      <c r="AD422" s="71"/>
      <c r="AE422" s="77"/>
      <c r="AF422" s="77"/>
    </row>
    <row r="423" spans="1:32" ht="15.6" outlineLevel="2" x14ac:dyDescent="0.3">
      <c r="A423" s="2">
        <v>25</v>
      </c>
      <c r="B423" s="40" t="s">
        <v>403</v>
      </c>
      <c r="C423" s="151">
        <f t="shared" si="126"/>
        <v>13</v>
      </c>
      <c r="D423" s="81">
        <f t="shared" si="123"/>
        <v>1</v>
      </c>
      <c r="E423" s="40"/>
      <c r="F423" s="135">
        <f t="shared" si="127"/>
        <v>0</v>
      </c>
      <c r="G423" s="86"/>
      <c r="H423" s="86"/>
      <c r="I423" s="71">
        <v>1</v>
      </c>
      <c r="J423" s="72">
        <v>387.6</v>
      </c>
      <c r="K423" s="73">
        <v>0</v>
      </c>
      <c r="L423" s="74">
        <v>0</v>
      </c>
      <c r="M423" s="71"/>
      <c r="N423" s="72"/>
      <c r="O423" s="71"/>
      <c r="P423" s="71"/>
      <c r="Q423" s="71"/>
      <c r="R423" s="72"/>
      <c r="S423" s="71"/>
      <c r="T423" s="71"/>
      <c r="U423" s="71"/>
      <c r="V423" s="72"/>
      <c r="W423" s="73"/>
      <c r="X423" s="71"/>
      <c r="Y423" s="71"/>
      <c r="Z423" s="71">
        <v>13</v>
      </c>
      <c r="AA423" s="72">
        <v>219.8</v>
      </c>
      <c r="AB423" s="73">
        <v>13</v>
      </c>
      <c r="AC423" s="80">
        <v>258.375</v>
      </c>
      <c r="AD423" s="71"/>
      <c r="AE423" s="77"/>
      <c r="AF423" s="77"/>
    </row>
    <row r="424" spans="1:32" ht="15.6" outlineLevel="2" x14ac:dyDescent="0.3">
      <c r="A424" s="2">
        <v>26</v>
      </c>
      <c r="B424" s="40" t="s">
        <v>404</v>
      </c>
      <c r="C424" s="151">
        <f t="shared" si="126"/>
        <v>11</v>
      </c>
      <c r="D424" s="81">
        <f t="shared" si="123"/>
        <v>1</v>
      </c>
      <c r="E424" s="40"/>
      <c r="F424" s="135">
        <f t="shared" si="127"/>
        <v>0</v>
      </c>
      <c r="G424" s="86"/>
      <c r="H424" s="86"/>
      <c r="I424" s="71">
        <v>1</v>
      </c>
      <c r="J424" s="72">
        <v>387.6</v>
      </c>
      <c r="K424" s="73">
        <v>0</v>
      </c>
      <c r="L424" s="74">
        <v>0</v>
      </c>
      <c r="M424" s="71"/>
      <c r="N424" s="72"/>
      <c r="O424" s="71"/>
      <c r="P424" s="71"/>
      <c r="Q424" s="71"/>
      <c r="R424" s="72"/>
      <c r="S424" s="71"/>
      <c r="T424" s="71"/>
      <c r="U424" s="71"/>
      <c r="V424" s="72"/>
      <c r="W424" s="73"/>
      <c r="X424" s="71"/>
      <c r="Y424" s="71"/>
      <c r="Z424" s="71">
        <v>11</v>
      </c>
      <c r="AA424" s="72">
        <v>219.8</v>
      </c>
      <c r="AB424" s="73">
        <v>11</v>
      </c>
      <c r="AC424" s="80">
        <v>218.625</v>
      </c>
      <c r="AD424" s="71"/>
      <c r="AE424" s="77"/>
      <c r="AF424" s="77"/>
    </row>
    <row r="425" spans="1:32" ht="15.6" outlineLevel="2" x14ac:dyDescent="0.3">
      <c r="A425" s="2">
        <v>27</v>
      </c>
      <c r="B425" s="40" t="s">
        <v>405</v>
      </c>
      <c r="C425" s="151">
        <f t="shared" si="126"/>
        <v>11</v>
      </c>
      <c r="D425" s="81">
        <f t="shared" si="123"/>
        <v>1</v>
      </c>
      <c r="E425" s="40"/>
      <c r="F425" s="135">
        <f t="shared" si="127"/>
        <v>0</v>
      </c>
      <c r="G425" s="86"/>
      <c r="H425" s="86"/>
      <c r="I425" s="71">
        <v>1</v>
      </c>
      <c r="J425" s="72">
        <v>387.6</v>
      </c>
      <c r="K425" s="73">
        <v>0</v>
      </c>
      <c r="L425" s="74">
        <v>0</v>
      </c>
      <c r="M425" s="71"/>
      <c r="N425" s="72"/>
      <c r="O425" s="71"/>
      <c r="P425" s="71"/>
      <c r="Q425" s="71"/>
      <c r="R425" s="72"/>
      <c r="S425" s="71"/>
      <c r="T425" s="71"/>
      <c r="U425" s="71"/>
      <c r="V425" s="72"/>
      <c r="W425" s="73"/>
      <c r="X425" s="71"/>
      <c r="Y425" s="71"/>
      <c r="Z425" s="71">
        <v>11</v>
      </c>
      <c r="AA425" s="72">
        <v>366.4</v>
      </c>
      <c r="AB425" s="73">
        <v>11</v>
      </c>
      <c r="AC425" s="80">
        <v>218.625</v>
      </c>
      <c r="AD425" s="71"/>
      <c r="AE425" s="77"/>
      <c r="AF425" s="77"/>
    </row>
    <row r="426" spans="1:32" ht="15.6" outlineLevel="2" x14ac:dyDescent="0.3">
      <c r="A426" s="2">
        <v>28</v>
      </c>
      <c r="B426" s="40" t="s">
        <v>406</v>
      </c>
      <c r="C426" s="151">
        <f t="shared" si="126"/>
        <v>12</v>
      </c>
      <c r="D426" s="81">
        <f t="shared" si="123"/>
        <v>1</v>
      </c>
      <c r="E426" s="40"/>
      <c r="F426" s="135">
        <f t="shared" si="127"/>
        <v>0</v>
      </c>
      <c r="G426" s="86"/>
      <c r="H426" s="86"/>
      <c r="I426" s="71">
        <v>1</v>
      </c>
      <c r="J426" s="72">
        <v>387.6</v>
      </c>
      <c r="K426" s="73">
        <v>0</v>
      </c>
      <c r="L426" s="74">
        <v>0</v>
      </c>
      <c r="M426" s="71"/>
      <c r="N426" s="72"/>
      <c r="O426" s="71"/>
      <c r="P426" s="71"/>
      <c r="Q426" s="71"/>
      <c r="R426" s="72"/>
      <c r="S426" s="71"/>
      <c r="T426" s="71"/>
      <c r="U426" s="71"/>
      <c r="V426" s="72"/>
      <c r="W426" s="73"/>
      <c r="X426" s="71"/>
      <c r="Y426" s="71"/>
      <c r="Z426" s="71">
        <v>12</v>
      </c>
      <c r="AA426" s="72">
        <v>293.10000000000002</v>
      </c>
      <c r="AB426" s="73">
        <v>12</v>
      </c>
      <c r="AC426" s="80">
        <v>238.5</v>
      </c>
      <c r="AD426" s="71"/>
      <c r="AE426" s="77"/>
      <c r="AF426" s="77"/>
    </row>
    <row r="427" spans="1:32" ht="15.6" outlineLevel="2" x14ac:dyDescent="0.3">
      <c r="A427" s="2">
        <v>29</v>
      </c>
      <c r="B427" s="40" t="s">
        <v>407</v>
      </c>
      <c r="C427" s="151">
        <f t="shared" si="126"/>
        <v>8</v>
      </c>
      <c r="D427" s="81">
        <f t="shared" si="123"/>
        <v>1</v>
      </c>
      <c r="E427" s="40"/>
      <c r="F427" s="135">
        <f t="shared" si="127"/>
        <v>0</v>
      </c>
      <c r="G427" s="86"/>
      <c r="H427" s="86"/>
      <c r="I427" s="71">
        <v>1</v>
      </c>
      <c r="J427" s="72">
        <v>387.6</v>
      </c>
      <c r="K427" s="73">
        <v>0</v>
      </c>
      <c r="L427" s="74">
        <v>0</v>
      </c>
      <c r="M427" s="71"/>
      <c r="N427" s="72"/>
      <c r="O427" s="71"/>
      <c r="P427" s="71"/>
      <c r="Q427" s="71"/>
      <c r="R427" s="72"/>
      <c r="S427" s="71"/>
      <c r="T427" s="71"/>
      <c r="U427" s="71"/>
      <c r="V427" s="72"/>
      <c r="W427" s="73"/>
      <c r="X427" s="71"/>
      <c r="Y427" s="71"/>
      <c r="Z427" s="71">
        <v>8</v>
      </c>
      <c r="AA427" s="72">
        <v>293.10000000000002</v>
      </c>
      <c r="AB427" s="73">
        <v>8</v>
      </c>
      <c r="AC427" s="80">
        <v>159</v>
      </c>
      <c r="AD427" s="71"/>
      <c r="AE427" s="77"/>
      <c r="AF427" s="77"/>
    </row>
    <row r="428" spans="1:32" ht="15" customHeight="1" outlineLevel="1" x14ac:dyDescent="0.3">
      <c r="A428" s="176"/>
      <c r="B428" s="160"/>
      <c r="C428" s="26"/>
      <c r="D428" s="26"/>
      <c r="E428" s="26"/>
      <c r="F428" s="81"/>
      <c r="G428" s="81"/>
      <c r="H428" s="81"/>
      <c r="I428" s="71"/>
      <c r="J428" s="72"/>
      <c r="K428" s="73"/>
      <c r="L428" s="71"/>
      <c r="M428" s="71"/>
      <c r="N428" s="72"/>
      <c r="O428" s="71"/>
      <c r="P428" s="71"/>
      <c r="Q428" s="71"/>
      <c r="R428" s="72"/>
      <c r="S428" s="71"/>
      <c r="T428" s="71"/>
      <c r="U428" s="71"/>
      <c r="V428" s="72"/>
      <c r="W428" s="73"/>
      <c r="X428" s="71"/>
      <c r="Y428" s="71"/>
      <c r="Z428" s="71"/>
      <c r="AA428" s="72"/>
      <c r="AB428" s="73"/>
      <c r="AC428" s="75"/>
      <c r="AD428" s="76"/>
      <c r="AE428" s="77"/>
      <c r="AF428" s="77"/>
    </row>
    <row r="429" spans="1:32" ht="15.75" customHeight="1" outlineLevel="1" x14ac:dyDescent="0.3">
      <c r="A429" s="2"/>
      <c r="B429" s="45" t="s">
        <v>408</v>
      </c>
      <c r="C429" s="65">
        <f t="shared" ref="C429" si="128">SUM(C430:C453)</f>
        <v>0</v>
      </c>
      <c r="D429" s="25">
        <f t="shared" ref="D429:D453" si="129">I429+M429+Q429</f>
        <v>10</v>
      </c>
      <c r="E429" s="45"/>
      <c r="F429" s="65">
        <f t="shared" ref="F429" si="130">SUM(F430:F453)</f>
        <v>0</v>
      </c>
      <c r="G429" s="90"/>
      <c r="H429" s="90"/>
      <c r="I429" s="65">
        <f t="shared" ref="I429:AC429" si="131">SUM(I430:I453)</f>
        <v>10</v>
      </c>
      <c r="J429" s="66">
        <f t="shared" si="131"/>
        <v>3875.9999999999995</v>
      </c>
      <c r="K429" s="68">
        <f t="shared" si="131"/>
        <v>0</v>
      </c>
      <c r="L429" s="67">
        <f t="shared" si="131"/>
        <v>0</v>
      </c>
      <c r="M429" s="65"/>
      <c r="N429" s="66"/>
      <c r="O429" s="65"/>
      <c r="P429" s="65"/>
      <c r="Q429" s="65"/>
      <c r="R429" s="66"/>
      <c r="S429" s="65"/>
      <c r="T429" s="65"/>
      <c r="U429" s="65">
        <f t="shared" si="131"/>
        <v>191</v>
      </c>
      <c r="V429" s="66">
        <f t="shared" si="131"/>
        <v>4393</v>
      </c>
      <c r="W429" s="68">
        <f t="shared" si="131"/>
        <v>0</v>
      </c>
      <c r="X429" s="67">
        <f t="shared" si="131"/>
        <v>0</v>
      </c>
      <c r="Y429" s="67"/>
      <c r="Z429" s="65">
        <v>61</v>
      </c>
      <c r="AA429" s="66">
        <f t="shared" si="131"/>
        <v>1941.8999999999996</v>
      </c>
      <c r="AB429" s="68">
        <f t="shared" si="131"/>
        <v>0</v>
      </c>
      <c r="AC429" s="69">
        <f t="shared" si="131"/>
        <v>0</v>
      </c>
      <c r="AD429" s="65"/>
      <c r="AE429" s="77"/>
      <c r="AF429" s="77"/>
    </row>
    <row r="430" spans="1:32" ht="15.6" outlineLevel="2" x14ac:dyDescent="0.3">
      <c r="A430" s="2">
        <v>1</v>
      </c>
      <c r="B430" s="40" t="s">
        <v>409</v>
      </c>
      <c r="C430" s="151">
        <f t="shared" ref="C430:C453" si="132">F430+W430+AB430</f>
        <v>0</v>
      </c>
      <c r="D430" s="81">
        <f t="shared" si="129"/>
        <v>0</v>
      </c>
      <c r="E430" s="40"/>
      <c r="F430" s="135">
        <f t="shared" ref="F430:F453" si="133">K430+O430+S430</f>
        <v>0</v>
      </c>
      <c r="G430" s="86"/>
      <c r="H430" s="86"/>
      <c r="I430" s="71">
        <v>0</v>
      </c>
      <c r="J430" s="72">
        <f t="shared" ref="J430:J453" si="134">387.6*I430</f>
        <v>0</v>
      </c>
      <c r="K430" s="73">
        <v>0</v>
      </c>
      <c r="L430" s="74">
        <v>0</v>
      </c>
      <c r="M430" s="71"/>
      <c r="N430" s="72"/>
      <c r="O430" s="71"/>
      <c r="P430" s="71"/>
      <c r="Q430" s="71"/>
      <c r="R430" s="72"/>
      <c r="S430" s="71"/>
      <c r="T430" s="71"/>
      <c r="U430" s="71">
        <v>3</v>
      </c>
      <c r="V430" s="72">
        <f>U430*23</f>
        <v>69</v>
      </c>
      <c r="W430" s="73">
        <v>0</v>
      </c>
      <c r="X430" s="74">
        <v>0</v>
      </c>
      <c r="Y430" s="74"/>
      <c r="Z430" s="71">
        <v>0</v>
      </c>
      <c r="AA430" s="72">
        <v>0</v>
      </c>
      <c r="AB430" s="73">
        <v>0</v>
      </c>
      <c r="AC430" s="80">
        <v>0</v>
      </c>
      <c r="AD430" s="71"/>
      <c r="AE430" s="77"/>
      <c r="AF430" s="77"/>
    </row>
    <row r="431" spans="1:32" ht="15.6" outlineLevel="2" x14ac:dyDescent="0.3">
      <c r="A431" s="2">
        <f>A430+1</f>
        <v>2</v>
      </c>
      <c r="B431" s="40" t="s">
        <v>410</v>
      </c>
      <c r="C431" s="151">
        <f t="shared" si="132"/>
        <v>0</v>
      </c>
      <c r="D431" s="81">
        <f t="shared" si="129"/>
        <v>0</v>
      </c>
      <c r="E431" s="40"/>
      <c r="F431" s="135">
        <f t="shared" si="133"/>
        <v>0</v>
      </c>
      <c r="G431" s="86"/>
      <c r="H431" s="86"/>
      <c r="I431" s="71">
        <v>0</v>
      </c>
      <c r="J431" s="72">
        <f t="shared" si="134"/>
        <v>0</v>
      </c>
      <c r="K431" s="73">
        <v>0</v>
      </c>
      <c r="L431" s="74">
        <v>0</v>
      </c>
      <c r="M431" s="71"/>
      <c r="N431" s="72"/>
      <c r="O431" s="71"/>
      <c r="P431" s="71"/>
      <c r="Q431" s="71"/>
      <c r="R431" s="72"/>
      <c r="S431" s="71"/>
      <c r="T431" s="71"/>
      <c r="U431" s="71">
        <v>2</v>
      </c>
      <c r="V431" s="72">
        <f t="shared" ref="V431:V453" si="135">U431*23</f>
        <v>46</v>
      </c>
      <c r="W431" s="73">
        <v>0</v>
      </c>
      <c r="X431" s="74">
        <v>0</v>
      </c>
      <c r="Y431" s="74"/>
      <c r="Z431" s="71">
        <v>3</v>
      </c>
      <c r="AA431" s="72">
        <v>109.9</v>
      </c>
      <c r="AB431" s="73">
        <v>0</v>
      </c>
      <c r="AC431" s="80">
        <v>0</v>
      </c>
      <c r="AD431" s="71"/>
      <c r="AE431" s="77"/>
      <c r="AF431" s="77"/>
    </row>
    <row r="432" spans="1:32" ht="15.6" outlineLevel="2" x14ac:dyDescent="0.3">
      <c r="A432" s="2">
        <f t="shared" ref="A432:A453" si="136">A431+1</f>
        <v>3</v>
      </c>
      <c r="B432" s="40" t="s">
        <v>411</v>
      </c>
      <c r="C432" s="151">
        <f t="shared" si="132"/>
        <v>0</v>
      </c>
      <c r="D432" s="81">
        <f t="shared" si="129"/>
        <v>0</v>
      </c>
      <c r="E432" s="40"/>
      <c r="F432" s="135">
        <f t="shared" si="133"/>
        <v>0</v>
      </c>
      <c r="G432" s="86"/>
      <c r="H432" s="86"/>
      <c r="I432" s="71">
        <v>0</v>
      </c>
      <c r="J432" s="72">
        <f t="shared" si="134"/>
        <v>0</v>
      </c>
      <c r="K432" s="73">
        <v>0</v>
      </c>
      <c r="L432" s="74">
        <v>0</v>
      </c>
      <c r="M432" s="71"/>
      <c r="N432" s="72"/>
      <c r="O432" s="71"/>
      <c r="P432" s="71"/>
      <c r="Q432" s="71"/>
      <c r="R432" s="72"/>
      <c r="S432" s="71"/>
      <c r="T432" s="71"/>
      <c r="U432" s="71">
        <v>9</v>
      </c>
      <c r="V432" s="72">
        <f t="shared" si="135"/>
        <v>207</v>
      </c>
      <c r="W432" s="73">
        <v>0</v>
      </c>
      <c r="X432" s="74">
        <v>0</v>
      </c>
      <c r="Y432" s="74"/>
      <c r="Z432" s="71">
        <v>3</v>
      </c>
      <c r="AA432" s="72">
        <v>109.9</v>
      </c>
      <c r="AB432" s="73">
        <v>0</v>
      </c>
      <c r="AC432" s="80">
        <v>0</v>
      </c>
      <c r="AD432" s="71"/>
      <c r="AE432" s="77"/>
      <c r="AF432" s="77"/>
    </row>
    <row r="433" spans="1:32" ht="15.6" outlineLevel="2" x14ac:dyDescent="0.3">
      <c r="A433" s="2">
        <f t="shared" si="136"/>
        <v>4</v>
      </c>
      <c r="B433" s="40" t="s">
        <v>412</v>
      </c>
      <c r="C433" s="151">
        <f t="shared" si="132"/>
        <v>0</v>
      </c>
      <c r="D433" s="81">
        <f t="shared" si="129"/>
        <v>1</v>
      </c>
      <c r="E433" s="40"/>
      <c r="F433" s="135">
        <f t="shared" si="133"/>
        <v>0</v>
      </c>
      <c r="G433" s="86"/>
      <c r="H433" s="86"/>
      <c r="I433" s="71">
        <v>1</v>
      </c>
      <c r="J433" s="72">
        <f t="shared" si="134"/>
        <v>387.6</v>
      </c>
      <c r="K433" s="73">
        <v>0</v>
      </c>
      <c r="L433" s="74">
        <v>0</v>
      </c>
      <c r="M433" s="71"/>
      <c r="N433" s="72"/>
      <c r="O433" s="71"/>
      <c r="P433" s="71"/>
      <c r="Q433" s="71"/>
      <c r="R433" s="72"/>
      <c r="S433" s="71"/>
      <c r="T433" s="71"/>
      <c r="U433" s="71">
        <v>5</v>
      </c>
      <c r="V433" s="72">
        <f t="shared" si="135"/>
        <v>115</v>
      </c>
      <c r="W433" s="73">
        <v>0</v>
      </c>
      <c r="X433" s="74">
        <v>0</v>
      </c>
      <c r="Y433" s="74"/>
      <c r="Z433" s="71">
        <v>5</v>
      </c>
      <c r="AA433" s="72">
        <v>183.2</v>
      </c>
      <c r="AB433" s="73">
        <v>0</v>
      </c>
      <c r="AC433" s="80">
        <v>0</v>
      </c>
      <c r="AD433" s="71"/>
      <c r="AE433" s="77"/>
      <c r="AF433" s="77"/>
    </row>
    <row r="434" spans="1:32" ht="15.6" outlineLevel="2" x14ac:dyDescent="0.3">
      <c r="A434" s="2">
        <f t="shared" si="136"/>
        <v>5</v>
      </c>
      <c r="B434" s="40" t="s">
        <v>413</v>
      </c>
      <c r="C434" s="151">
        <f t="shared" si="132"/>
        <v>0</v>
      </c>
      <c r="D434" s="81">
        <f t="shared" si="129"/>
        <v>1</v>
      </c>
      <c r="E434" s="40"/>
      <c r="F434" s="135">
        <f t="shared" si="133"/>
        <v>0</v>
      </c>
      <c r="G434" s="86"/>
      <c r="H434" s="86"/>
      <c r="I434" s="71">
        <v>1</v>
      </c>
      <c r="J434" s="72">
        <f t="shared" si="134"/>
        <v>387.6</v>
      </c>
      <c r="K434" s="73">
        <v>0</v>
      </c>
      <c r="L434" s="74">
        <v>0</v>
      </c>
      <c r="M434" s="71"/>
      <c r="N434" s="72"/>
      <c r="O434" s="71"/>
      <c r="P434" s="71"/>
      <c r="Q434" s="71"/>
      <c r="R434" s="72"/>
      <c r="S434" s="71"/>
      <c r="T434" s="71"/>
      <c r="U434" s="71">
        <v>4</v>
      </c>
      <c r="V434" s="72">
        <f t="shared" si="135"/>
        <v>92</v>
      </c>
      <c r="W434" s="73">
        <v>0</v>
      </c>
      <c r="X434" s="74">
        <v>0</v>
      </c>
      <c r="Y434" s="74"/>
      <c r="Z434" s="71">
        <v>2</v>
      </c>
      <c r="AA434" s="72">
        <v>73.3</v>
      </c>
      <c r="AB434" s="73">
        <v>0</v>
      </c>
      <c r="AC434" s="80">
        <v>0</v>
      </c>
      <c r="AD434" s="71"/>
      <c r="AE434" s="77"/>
      <c r="AF434" s="77"/>
    </row>
    <row r="435" spans="1:32" ht="15.6" outlineLevel="2" x14ac:dyDescent="0.3">
      <c r="A435" s="2">
        <f t="shared" si="136"/>
        <v>6</v>
      </c>
      <c r="B435" s="40" t="s">
        <v>414</v>
      </c>
      <c r="C435" s="151">
        <f t="shared" si="132"/>
        <v>0</v>
      </c>
      <c r="D435" s="81">
        <f t="shared" si="129"/>
        <v>0</v>
      </c>
      <c r="E435" s="40"/>
      <c r="F435" s="135">
        <f t="shared" si="133"/>
        <v>0</v>
      </c>
      <c r="G435" s="86"/>
      <c r="H435" s="86"/>
      <c r="I435" s="71">
        <v>0</v>
      </c>
      <c r="J435" s="72">
        <f t="shared" si="134"/>
        <v>0</v>
      </c>
      <c r="K435" s="73">
        <v>0</v>
      </c>
      <c r="L435" s="74">
        <v>0</v>
      </c>
      <c r="M435" s="71"/>
      <c r="N435" s="72"/>
      <c r="O435" s="71"/>
      <c r="P435" s="71"/>
      <c r="Q435" s="71"/>
      <c r="R435" s="72"/>
      <c r="S435" s="71"/>
      <c r="T435" s="71"/>
      <c r="U435" s="71">
        <v>4</v>
      </c>
      <c r="V435" s="72">
        <f t="shared" si="135"/>
        <v>92</v>
      </c>
      <c r="W435" s="73">
        <v>0</v>
      </c>
      <c r="X435" s="74">
        <v>0</v>
      </c>
      <c r="Y435" s="74"/>
      <c r="Z435" s="71">
        <v>0</v>
      </c>
      <c r="AA435" s="72">
        <v>0</v>
      </c>
      <c r="AB435" s="73">
        <v>0</v>
      </c>
      <c r="AC435" s="80">
        <v>0</v>
      </c>
      <c r="AD435" s="71"/>
      <c r="AE435" s="77"/>
      <c r="AF435" s="77"/>
    </row>
    <row r="436" spans="1:32" ht="15.6" outlineLevel="2" x14ac:dyDescent="0.3">
      <c r="A436" s="2">
        <f t="shared" si="136"/>
        <v>7</v>
      </c>
      <c r="B436" s="40" t="s">
        <v>415</v>
      </c>
      <c r="C436" s="151">
        <f t="shared" si="132"/>
        <v>0</v>
      </c>
      <c r="D436" s="81">
        <f t="shared" si="129"/>
        <v>0</v>
      </c>
      <c r="E436" s="40"/>
      <c r="F436" s="135">
        <f t="shared" si="133"/>
        <v>0</v>
      </c>
      <c r="G436" s="86"/>
      <c r="H436" s="86"/>
      <c r="I436" s="71">
        <v>0</v>
      </c>
      <c r="J436" s="72">
        <f t="shared" si="134"/>
        <v>0</v>
      </c>
      <c r="K436" s="73">
        <v>0</v>
      </c>
      <c r="L436" s="74">
        <v>0</v>
      </c>
      <c r="M436" s="71"/>
      <c r="N436" s="72"/>
      <c r="O436" s="71"/>
      <c r="P436" s="71"/>
      <c r="Q436" s="71"/>
      <c r="R436" s="72"/>
      <c r="S436" s="71"/>
      <c r="T436" s="71"/>
      <c r="U436" s="71">
        <v>3</v>
      </c>
      <c r="V436" s="72">
        <f t="shared" si="135"/>
        <v>69</v>
      </c>
      <c r="W436" s="73">
        <v>0</v>
      </c>
      <c r="X436" s="74">
        <v>0</v>
      </c>
      <c r="Y436" s="74"/>
      <c r="Z436" s="71">
        <v>1</v>
      </c>
      <c r="AA436" s="72">
        <v>36.6</v>
      </c>
      <c r="AB436" s="73">
        <v>0</v>
      </c>
      <c r="AC436" s="80">
        <v>0</v>
      </c>
      <c r="AD436" s="71"/>
      <c r="AE436" s="77"/>
      <c r="AF436" s="77"/>
    </row>
    <row r="437" spans="1:32" ht="15.6" outlineLevel="2" x14ac:dyDescent="0.3">
      <c r="A437" s="2">
        <f t="shared" si="136"/>
        <v>8</v>
      </c>
      <c r="B437" s="40" t="s">
        <v>416</v>
      </c>
      <c r="C437" s="151">
        <f t="shared" si="132"/>
        <v>0</v>
      </c>
      <c r="D437" s="81">
        <f t="shared" si="129"/>
        <v>1</v>
      </c>
      <c r="E437" s="40"/>
      <c r="F437" s="135">
        <f t="shared" si="133"/>
        <v>0</v>
      </c>
      <c r="G437" s="86"/>
      <c r="H437" s="86"/>
      <c r="I437" s="71">
        <v>1</v>
      </c>
      <c r="J437" s="72">
        <f t="shared" si="134"/>
        <v>387.6</v>
      </c>
      <c r="K437" s="73">
        <v>0</v>
      </c>
      <c r="L437" s="74">
        <v>0</v>
      </c>
      <c r="M437" s="71"/>
      <c r="N437" s="72"/>
      <c r="O437" s="71"/>
      <c r="P437" s="71"/>
      <c r="Q437" s="71"/>
      <c r="R437" s="72"/>
      <c r="S437" s="71"/>
      <c r="T437" s="71"/>
      <c r="U437" s="71">
        <v>20</v>
      </c>
      <c r="V437" s="72">
        <f t="shared" si="135"/>
        <v>460</v>
      </c>
      <c r="W437" s="73">
        <v>0</v>
      </c>
      <c r="X437" s="74">
        <v>0</v>
      </c>
      <c r="Y437" s="74"/>
      <c r="Z437" s="71">
        <v>3</v>
      </c>
      <c r="AA437" s="72">
        <v>109.9</v>
      </c>
      <c r="AB437" s="73">
        <v>0</v>
      </c>
      <c r="AC437" s="80">
        <v>0</v>
      </c>
      <c r="AD437" s="71"/>
      <c r="AE437" s="77"/>
      <c r="AF437" s="77"/>
    </row>
    <row r="438" spans="1:32" ht="15.6" outlineLevel="2" x14ac:dyDescent="0.3">
      <c r="A438" s="2">
        <f t="shared" si="136"/>
        <v>9</v>
      </c>
      <c r="B438" s="40" t="s">
        <v>417</v>
      </c>
      <c r="C438" s="151">
        <f t="shared" si="132"/>
        <v>0</v>
      </c>
      <c r="D438" s="81">
        <f t="shared" si="129"/>
        <v>1</v>
      </c>
      <c r="E438" s="40"/>
      <c r="F438" s="135">
        <f t="shared" si="133"/>
        <v>0</v>
      </c>
      <c r="G438" s="86"/>
      <c r="H438" s="86"/>
      <c r="I438" s="71">
        <v>1</v>
      </c>
      <c r="J438" s="72">
        <f t="shared" si="134"/>
        <v>387.6</v>
      </c>
      <c r="K438" s="73">
        <v>0</v>
      </c>
      <c r="L438" s="74">
        <v>0</v>
      </c>
      <c r="M438" s="71"/>
      <c r="N438" s="72"/>
      <c r="O438" s="71"/>
      <c r="P438" s="71"/>
      <c r="Q438" s="71"/>
      <c r="R438" s="72"/>
      <c r="S438" s="71"/>
      <c r="T438" s="71"/>
      <c r="U438" s="71">
        <v>1</v>
      </c>
      <c r="V438" s="72">
        <f t="shared" si="135"/>
        <v>23</v>
      </c>
      <c r="W438" s="73">
        <v>0</v>
      </c>
      <c r="X438" s="74">
        <v>0</v>
      </c>
      <c r="Y438" s="74"/>
      <c r="Z438" s="71">
        <v>0</v>
      </c>
      <c r="AA438" s="72">
        <v>0</v>
      </c>
      <c r="AB438" s="73">
        <v>0</v>
      </c>
      <c r="AC438" s="80">
        <v>0</v>
      </c>
      <c r="AD438" s="71"/>
      <c r="AE438" s="77"/>
      <c r="AF438" s="77"/>
    </row>
    <row r="439" spans="1:32" ht="15.6" outlineLevel="2" x14ac:dyDescent="0.3">
      <c r="A439" s="2">
        <f t="shared" si="136"/>
        <v>10</v>
      </c>
      <c r="B439" s="40" t="s">
        <v>418</v>
      </c>
      <c r="C439" s="151">
        <f t="shared" si="132"/>
        <v>0</v>
      </c>
      <c r="D439" s="81">
        <f t="shared" si="129"/>
        <v>1</v>
      </c>
      <c r="E439" s="40"/>
      <c r="F439" s="135">
        <f t="shared" si="133"/>
        <v>0</v>
      </c>
      <c r="G439" s="86"/>
      <c r="H439" s="86"/>
      <c r="I439" s="71">
        <v>1</v>
      </c>
      <c r="J439" s="72">
        <f t="shared" si="134"/>
        <v>387.6</v>
      </c>
      <c r="K439" s="73">
        <v>0</v>
      </c>
      <c r="L439" s="74">
        <v>0</v>
      </c>
      <c r="M439" s="71"/>
      <c r="N439" s="72"/>
      <c r="O439" s="71"/>
      <c r="P439" s="71"/>
      <c r="Q439" s="71"/>
      <c r="R439" s="72"/>
      <c r="S439" s="71"/>
      <c r="T439" s="71"/>
      <c r="U439" s="71">
        <v>6</v>
      </c>
      <c r="V439" s="72">
        <f t="shared" si="135"/>
        <v>138</v>
      </c>
      <c r="W439" s="73">
        <v>0</v>
      </c>
      <c r="X439" s="74">
        <v>0</v>
      </c>
      <c r="Y439" s="74"/>
      <c r="Z439" s="71">
        <v>2</v>
      </c>
      <c r="AA439" s="72">
        <v>73.3</v>
      </c>
      <c r="AB439" s="73">
        <v>0</v>
      </c>
      <c r="AC439" s="80">
        <v>0</v>
      </c>
      <c r="AD439" s="71"/>
      <c r="AE439" s="77"/>
      <c r="AF439" s="77"/>
    </row>
    <row r="440" spans="1:32" ht="15.6" outlineLevel="2" x14ac:dyDescent="0.3">
      <c r="A440" s="2">
        <f t="shared" si="136"/>
        <v>11</v>
      </c>
      <c r="B440" s="40" t="s">
        <v>419</v>
      </c>
      <c r="C440" s="151">
        <f t="shared" si="132"/>
        <v>0</v>
      </c>
      <c r="D440" s="81">
        <f t="shared" si="129"/>
        <v>0</v>
      </c>
      <c r="E440" s="40"/>
      <c r="F440" s="135">
        <f t="shared" si="133"/>
        <v>0</v>
      </c>
      <c r="G440" s="86"/>
      <c r="H440" s="86"/>
      <c r="I440" s="71">
        <v>0</v>
      </c>
      <c r="J440" s="72">
        <f t="shared" si="134"/>
        <v>0</v>
      </c>
      <c r="K440" s="73">
        <v>0</v>
      </c>
      <c r="L440" s="74">
        <v>0</v>
      </c>
      <c r="M440" s="71"/>
      <c r="N440" s="72"/>
      <c r="O440" s="71"/>
      <c r="P440" s="71"/>
      <c r="Q440" s="71"/>
      <c r="R440" s="72"/>
      <c r="S440" s="71"/>
      <c r="T440" s="71"/>
      <c r="U440" s="71">
        <v>5</v>
      </c>
      <c r="V440" s="72">
        <f t="shared" si="135"/>
        <v>115</v>
      </c>
      <c r="W440" s="73">
        <v>0</v>
      </c>
      <c r="X440" s="74">
        <v>0</v>
      </c>
      <c r="Y440" s="74"/>
      <c r="Z440" s="71">
        <v>0</v>
      </c>
      <c r="AA440" s="72">
        <v>0</v>
      </c>
      <c r="AB440" s="73">
        <v>0</v>
      </c>
      <c r="AC440" s="80">
        <v>0</v>
      </c>
      <c r="AD440" s="71"/>
      <c r="AE440" s="77"/>
      <c r="AF440" s="77"/>
    </row>
    <row r="441" spans="1:32" ht="15.6" outlineLevel="2" x14ac:dyDescent="0.3">
      <c r="A441" s="2">
        <f t="shared" si="136"/>
        <v>12</v>
      </c>
      <c r="B441" s="40" t="s">
        <v>420</v>
      </c>
      <c r="C441" s="151">
        <f t="shared" si="132"/>
        <v>0</v>
      </c>
      <c r="D441" s="81">
        <f t="shared" si="129"/>
        <v>0</v>
      </c>
      <c r="E441" s="40"/>
      <c r="F441" s="135">
        <f t="shared" si="133"/>
        <v>0</v>
      </c>
      <c r="G441" s="86"/>
      <c r="H441" s="86"/>
      <c r="I441" s="71">
        <v>0</v>
      </c>
      <c r="J441" s="72">
        <f t="shared" si="134"/>
        <v>0</v>
      </c>
      <c r="K441" s="73">
        <v>0</v>
      </c>
      <c r="L441" s="74">
        <v>0</v>
      </c>
      <c r="M441" s="71"/>
      <c r="N441" s="72"/>
      <c r="O441" s="71"/>
      <c r="P441" s="71"/>
      <c r="Q441" s="71"/>
      <c r="R441" s="72"/>
      <c r="S441" s="71"/>
      <c r="T441" s="71"/>
      <c r="U441" s="71">
        <v>5</v>
      </c>
      <c r="V441" s="72">
        <f t="shared" si="135"/>
        <v>115</v>
      </c>
      <c r="W441" s="73">
        <v>0</v>
      </c>
      <c r="X441" s="74">
        <v>0</v>
      </c>
      <c r="Y441" s="74"/>
      <c r="Z441" s="71">
        <v>0</v>
      </c>
      <c r="AA441" s="72">
        <v>0</v>
      </c>
      <c r="AB441" s="73">
        <v>0</v>
      </c>
      <c r="AC441" s="80">
        <v>0</v>
      </c>
      <c r="AD441" s="71"/>
      <c r="AE441" s="77"/>
      <c r="AF441" s="77"/>
    </row>
    <row r="442" spans="1:32" ht="15.6" outlineLevel="2" x14ac:dyDescent="0.3">
      <c r="A442" s="2">
        <f t="shared" si="136"/>
        <v>13</v>
      </c>
      <c r="B442" s="40" t="s">
        <v>421</v>
      </c>
      <c r="C442" s="151">
        <f t="shared" si="132"/>
        <v>0</v>
      </c>
      <c r="D442" s="81">
        <f t="shared" si="129"/>
        <v>0</v>
      </c>
      <c r="E442" s="40"/>
      <c r="F442" s="135">
        <f t="shared" si="133"/>
        <v>0</v>
      </c>
      <c r="G442" s="86"/>
      <c r="H442" s="86"/>
      <c r="I442" s="71">
        <v>0</v>
      </c>
      <c r="J442" s="72">
        <f t="shared" si="134"/>
        <v>0</v>
      </c>
      <c r="K442" s="73">
        <v>0</v>
      </c>
      <c r="L442" s="74">
        <v>0</v>
      </c>
      <c r="M442" s="71"/>
      <c r="N442" s="72"/>
      <c r="O442" s="71"/>
      <c r="P442" s="71"/>
      <c r="Q442" s="71"/>
      <c r="R442" s="72"/>
      <c r="S442" s="71"/>
      <c r="T442" s="71"/>
      <c r="U442" s="71">
        <v>12</v>
      </c>
      <c r="V442" s="72">
        <f t="shared" si="135"/>
        <v>276</v>
      </c>
      <c r="W442" s="73">
        <v>0</v>
      </c>
      <c r="X442" s="74">
        <v>0</v>
      </c>
      <c r="Y442" s="74"/>
      <c r="Z442" s="71">
        <v>5</v>
      </c>
      <c r="AA442" s="72">
        <v>183.2</v>
      </c>
      <c r="AB442" s="73">
        <v>0</v>
      </c>
      <c r="AC442" s="80">
        <v>0</v>
      </c>
      <c r="AD442" s="71"/>
      <c r="AE442" s="77"/>
      <c r="AF442" s="77"/>
    </row>
    <row r="443" spans="1:32" ht="15.6" outlineLevel="2" x14ac:dyDescent="0.3">
      <c r="A443" s="2">
        <f t="shared" si="136"/>
        <v>14</v>
      </c>
      <c r="B443" s="40" t="s">
        <v>422</v>
      </c>
      <c r="C443" s="151">
        <f t="shared" si="132"/>
        <v>0</v>
      </c>
      <c r="D443" s="81">
        <f t="shared" si="129"/>
        <v>0</v>
      </c>
      <c r="E443" s="40"/>
      <c r="F443" s="135">
        <f t="shared" si="133"/>
        <v>0</v>
      </c>
      <c r="G443" s="86"/>
      <c r="H443" s="86"/>
      <c r="I443" s="71">
        <v>0</v>
      </c>
      <c r="J443" s="72">
        <f t="shared" si="134"/>
        <v>0</v>
      </c>
      <c r="K443" s="73">
        <v>0</v>
      </c>
      <c r="L443" s="74">
        <v>0</v>
      </c>
      <c r="M443" s="71"/>
      <c r="N443" s="72"/>
      <c r="O443" s="71"/>
      <c r="P443" s="71"/>
      <c r="Q443" s="71"/>
      <c r="R443" s="72"/>
      <c r="S443" s="71"/>
      <c r="T443" s="71"/>
      <c r="U443" s="71">
        <v>6</v>
      </c>
      <c r="V443" s="72">
        <f t="shared" si="135"/>
        <v>138</v>
      </c>
      <c r="W443" s="73">
        <v>0</v>
      </c>
      <c r="X443" s="74">
        <v>0</v>
      </c>
      <c r="Y443" s="74"/>
      <c r="Z443" s="71">
        <v>4</v>
      </c>
      <c r="AA443" s="72">
        <v>146.6</v>
      </c>
      <c r="AB443" s="73">
        <v>0</v>
      </c>
      <c r="AC443" s="80">
        <v>0</v>
      </c>
      <c r="AD443" s="71"/>
      <c r="AE443" s="77"/>
      <c r="AF443" s="77"/>
    </row>
    <row r="444" spans="1:32" ht="15.6" outlineLevel="2" x14ac:dyDescent="0.3">
      <c r="A444" s="2">
        <f t="shared" si="136"/>
        <v>15</v>
      </c>
      <c r="B444" s="40" t="s">
        <v>423</v>
      </c>
      <c r="C444" s="151">
        <f t="shared" si="132"/>
        <v>0</v>
      </c>
      <c r="D444" s="81">
        <f t="shared" si="129"/>
        <v>1</v>
      </c>
      <c r="E444" s="40"/>
      <c r="F444" s="135">
        <f t="shared" si="133"/>
        <v>0</v>
      </c>
      <c r="G444" s="86"/>
      <c r="H444" s="86"/>
      <c r="I444" s="71">
        <v>1</v>
      </c>
      <c r="J444" s="72">
        <f t="shared" si="134"/>
        <v>387.6</v>
      </c>
      <c r="K444" s="73">
        <v>0</v>
      </c>
      <c r="L444" s="74">
        <v>0</v>
      </c>
      <c r="M444" s="71"/>
      <c r="N444" s="72"/>
      <c r="O444" s="71"/>
      <c r="P444" s="71"/>
      <c r="Q444" s="71"/>
      <c r="R444" s="72"/>
      <c r="S444" s="71"/>
      <c r="T444" s="71"/>
      <c r="U444" s="71">
        <v>12</v>
      </c>
      <c r="V444" s="72">
        <f t="shared" si="135"/>
        <v>276</v>
      </c>
      <c r="W444" s="73">
        <v>0</v>
      </c>
      <c r="X444" s="74">
        <v>0</v>
      </c>
      <c r="Y444" s="74"/>
      <c r="Z444" s="71">
        <v>2</v>
      </c>
      <c r="AA444" s="72">
        <v>73.3</v>
      </c>
      <c r="AB444" s="73">
        <v>0</v>
      </c>
      <c r="AC444" s="80">
        <v>0</v>
      </c>
      <c r="AD444" s="71"/>
      <c r="AE444" s="77"/>
      <c r="AF444" s="77"/>
    </row>
    <row r="445" spans="1:32" ht="15.6" outlineLevel="2" x14ac:dyDescent="0.3">
      <c r="A445" s="2">
        <f t="shared" si="136"/>
        <v>16</v>
      </c>
      <c r="B445" s="40" t="s">
        <v>424</v>
      </c>
      <c r="C445" s="151">
        <f t="shared" si="132"/>
        <v>0</v>
      </c>
      <c r="D445" s="81">
        <f t="shared" si="129"/>
        <v>0</v>
      </c>
      <c r="E445" s="40"/>
      <c r="F445" s="135">
        <f t="shared" si="133"/>
        <v>0</v>
      </c>
      <c r="G445" s="86"/>
      <c r="H445" s="86"/>
      <c r="I445" s="71">
        <v>0</v>
      </c>
      <c r="J445" s="72">
        <f t="shared" si="134"/>
        <v>0</v>
      </c>
      <c r="K445" s="73">
        <v>0</v>
      </c>
      <c r="L445" s="74">
        <v>0</v>
      </c>
      <c r="M445" s="71"/>
      <c r="N445" s="72"/>
      <c r="O445" s="71"/>
      <c r="P445" s="71"/>
      <c r="Q445" s="71"/>
      <c r="R445" s="72"/>
      <c r="S445" s="71"/>
      <c r="T445" s="71"/>
      <c r="U445" s="71">
        <v>6</v>
      </c>
      <c r="V445" s="72">
        <f t="shared" si="135"/>
        <v>138</v>
      </c>
      <c r="W445" s="73">
        <v>0</v>
      </c>
      <c r="X445" s="74">
        <v>0</v>
      </c>
      <c r="Y445" s="74"/>
      <c r="Z445" s="71">
        <v>2</v>
      </c>
      <c r="AA445" s="72">
        <v>73.3</v>
      </c>
      <c r="AB445" s="73">
        <v>0</v>
      </c>
      <c r="AC445" s="80">
        <v>0</v>
      </c>
      <c r="AD445" s="71"/>
      <c r="AE445" s="77"/>
      <c r="AF445" s="77"/>
    </row>
    <row r="446" spans="1:32" ht="15.6" outlineLevel="2" x14ac:dyDescent="0.3">
      <c r="A446" s="2">
        <f t="shared" si="136"/>
        <v>17</v>
      </c>
      <c r="B446" s="40" t="s">
        <v>425</v>
      </c>
      <c r="C446" s="151">
        <f t="shared" si="132"/>
        <v>0</v>
      </c>
      <c r="D446" s="81">
        <f t="shared" si="129"/>
        <v>1</v>
      </c>
      <c r="E446" s="40"/>
      <c r="F446" s="135">
        <f t="shared" si="133"/>
        <v>0</v>
      </c>
      <c r="G446" s="86"/>
      <c r="H446" s="86"/>
      <c r="I446" s="71">
        <v>1</v>
      </c>
      <c r="J446" s="72">
        <f t="shared" si="134"/>
        <v>387.6</v>
      </c>
      <c r="K446" s="73">
        <v>0</v>
      </c>
      <c r="L446" s="74">
        <v>0</v>
      </c>
      <c r="M446" s="71"/>
      <c r="N446" s="72"/>
      <c r="O446" s="71"/>
      <c r="P446" s="71"/>
      <c r="Q446" s="71"/>
      <c r="R446" s="72"/>
      <c r="S446" s="71"/>
      <c r="T446" s="71"/>
      <c r="U446" s="71">
        <v>1</v>
      </c>
      <c r="V446" s="72">
        <f t="shared" si="135"/>
        <v>23</v>
      </c>
      <c r="W446" s="73">
        <v>0</v>
      </c>
      <c r="X446" s="74">
        <v>0</v>
      </c>
      <c r="Y446" s="74"/>
      <c r="Z446" s="71">
        <v>1</v>
      </c>
      <c r="AA446" s="72">
        <v>36.6</v>
      </c>
      <c r="AB446" s="73">
        <v>0</v>
      </c>
      <c r="AC446" s="80">
        <v>0</v>
      </c>
      <c r="AD446" s="71"/>
      <c r="AE446" s="77"/>
      <c r="AF446" s="77"/>
    </row>
    <row r="447" spans="1:32" ht="15.6" outlineLevel="2" x14ac:dyDescent="0.3">
      <c r="A447" s="2">
        <f t="shared" si="136"/>
        <v>18</v>
      </c>
      <c r="B447" s="40" t="s">
        <v>426</v>
      </c>
      <c r="C447" s="151">
        <f t="shared" si="132"/>
        <v>0</v>
      </c>
      <c r="D447" s="81">
        <f t="shared" si="129"/>
        <v>1</v>
      </c>
      <c r="E447" s="40"/>
      <c r="F447" s="135">
        <f t="shared" si="133"/>
        <v>0</v>
      </c>
      <c r="G447" s="86"/>
      <c r="H447" s="86"/>
      <c r="I447" s="71">
        <v>1</v>
      </c>
      <c r="J447" s="72">
        <f t="shared" si="134"/>
        <v>387.6</v>
      </c>
      <c r="K447" s="73">
        <v>0</v>
      </c>
      <c r="L447" s="74">
        <v>0</v>
      </c>
      <c r="M447" s="71"/>
      <c r="N447" s="72"/>
      <c r="O447" s="71"/>
      <c r="P447" s="71"/>
      <c r="Q447" s="71"/>
      <c r="R447" s="72"/>
      <c r="S447" s="71"/>
      <c r="T447" s="71"/>
      <c r="U447" s="71">
        <v>5</v>
      </c>
      <c r="V447" s="72">
        <f t="shared" si="135"/>
        <v>115</v>
      </c>
      <c r="W447" s="73">
        <v>0</v>
      </c>
      <c r="X447" s="74">
        <v>0</v>
      </c>
      <c r="Y447" s="74"/>
      <c r="Z447" s="71">
        <v>2</v>
      </c>
      <c r="AA447" s="72">
        <v>73.3</v>
      </c>
      <c r="AB447" s="73">
        <v>0</v>
      </c>
      <c r="AC447" s="80">
        <v>0</v>
      </c>
      <c r="AD447" s="71"/>
      <c r="AE447" s="77"/>
      <c r="AF447" s="77"/>
    </row>
    <row r="448" spans="1:32" ht="15.6" outlineLevel="2" x14ac:dyDescent="0.3">
      <c r="A448" s="2">
        <f t="shared" si="136"/>
        <v>19</v>
      </c>
      <c r="B448" s="40" t="s">
        <v>427</v>
      </c>
      <c r="C448" s="151">
        <f t="shared" si="132"/>
        <v>0</v>
      </c>
      <c r="D448" s="81">
        <f t="shared" si="129"/>
        <v>1</v>
      </c>
      <c r="E448" s="40"/>
      <c r="F448" s="135">
        <f t="shared" si="133"/>
        <v>0</v>
      </c>
      <c r="G448" s="86"/>
      <c r="H448" s="86"/>
      <c r="I448" s="71">
        <v>1</v>
      </c>
      <c r="J448" s="72">
        <f t="shared" si="134"/>
        <v>387.6</v>
      </c>
      <c r="K448" s="73">
        <v>0</v>
      </c>
      <c r="L448" s="74">
        <v>0</v>
      </c>
      <c r="M448" s="71"/>
      <c r="N448" s="72"/>
      <c r="O448" s="71"/>
      <c r="P448" s="71"/>
      <c r="Q448" s="71"/>
      <c r="R448" s="72"/>
      <c r="S448" s="71"/>
      <c r="T448" s="71"/>
      <c r="U448" s="71">
        <v>15</v>
      </c>
      <c r="V448" s="72">
        <f t="shared" si="135"/>
        <v>345</v>
      </c>
      <c r="W448" s="73">
        <v>0</v>
      </c>
      <c r="X448" s="74">
        <v>0</v>
      </c>
      <c r="Y448" s="74"/>
      <c r="Z448" s="71">
        <v>6</v>
      </c>
      <c r="AA448" s="72">
        <v>219.8</v>
      </c>
      <c r="AB448" s="73">
        <v>0</v>
      </c>
      <c r="AC448" s="80">
        <v>0</v>
      </c>
      <c r="AD448" s="71"/>
      <c r="AE448" s="77"/>
      <c r="AF448" s="77"/>
    </row>
    <row r="449" spans="1:32" ht="15.6" outlineLevel="2" x14ac:dyDescent="0.3">
      <c r="A449" s="2">
        <f t="shared" si="136"/>
        <v>20</v>
      </c>
      <c r="B449" s="40" t="s">
        <v>428</v>
      </c>
      <c r="C449" s="151">
        <f t="shared" si="132"/>
        <v>0</v>
      </c>
      <c r="D449" s="81">
        <f t="shared" si="129"/>
        <v>0</v>
      </c>
      <c r="E449" s="40"/>
      <c r="F449" s="135">
        <f t="shared" si="133"/>
        <v>0</v>
      </c>
      <c r="G449" s="86"/>
      <c r="H449" s="86"/>
      <c r="I449" s="71">
        <v>0</v>
      </c>
      <c r="J449" s="72">
        <f t="shared" si="134"/>
        <v>0</v>
      </c>
      <c r="K449" s="73">
        <v>0</v>
      </c>
      <c r="L449" s="74">
        <v>0</v>
      </c>
      <c r="M449" s="71"/>
      <c r="N449" s="72"/>
      <c r="O449" s="71"/>
      <c r="P449" s="71"/>
      <c r="Q449" s="71"/>
      <c r="R449" s="72"/>
      <c r="S449" s="71"/>
      <c r="T449" s="71"/>
      <c r="U449" s="71">
        <v>10</v>
      </c>
      <c r="V449" s="72">
        <f t="shared" si="135"/>
        <v>230</v>
      </c>
      <c r="W449" s="73">
        <v>0</v>
      </c>
      <c r="X449" s="74">
        <v>0</v>
      </c>
      <c r="Y449" s="74"/>
      <c r="Z449" s="71">
        <v>3</v>
      </c>
      <c r="AA449" s="72">
        <v>109.9</v>
      </c>
      <c r="AB449" s="73">
        <v>0</v>
      </c>
      <c r="AC449" s="80">
        <v>0</v>
      </c>
      <c r="AD449" s="71"/>
      <c r="AE449" s="77"/>
      <c r="AF449" s="77"/>
    </row>
    <row r="450" spans="1:32" ht="15.6" outlineLevel="2" x14ac:dyDescent="0.3">
      <c r="A450" s="2">
        <f t="shared" si="136"/>
        <v>21</v>
      </c>
      <c r="B450" s="40" t="s">
        <v>429</v>
      </c>
      <c r="C450" s="151">
        <f t="shared" si="132"/>
        <v>0</v>
      </c>
      <c r="D450" s="81">
        <f t="shared" si="129"/>
        <v>0</v>
      </c>
      <c r="E450" s="40"/>
      <c r="F450" s="135">
        <f t="shared" si="133"/>
        <v>0</v>
      </c>
      <c r="G450" s="86"/>
      <c r="H450" s="86"/>
      <c r="I450" s="71">
        <v>0</v>
      </c>
      <c r="J450" s="72">
        <f t="shared" si="134"/>
        <v>0</v>
      </c>
      <c r="K450" s="73">
        <v>0</v>
      </c>
      <c r="L450" s="74">
        <v>0</v>
      </c>
      <c r="M450" s="71"/>
      <c r="N450" s="72"/>
      <c r="O450" s="71"/>
      <c r="P450" s="71"/>
      <c r="Q450" s="71"/>
      <c r="R450" s="72"/>
      <c r="S450" s="71"/>
      <c r="T450" s="71"/>
      <c r="U450" s="71">
        <v>24</v>
      </c>
      <c r="V450" s="72">
        <f t="shared" si="135"/>
        <v>552</v>
      </c>
      <c r="W450" s="73">
        <v>0</v>
      </c>
      <c r="X450" s="74">
        <v>0</v>
      </c>
      <c r="Y450" s="74"/>
      <c r="Z450" s="71">
        <v>0</v>
      </c>
      <c r="AA450" s="72">
        <v>0</v>
      </c>
      <c r="AB450" s="73">
        <v>0</v>
      </c>
      <c r="AC450" s="80">
        <v>0</v>
      </c>
      <c r="AD450" s="71"/>
      <c r="AE450" s="77"/>
      <c r="AF450" s="77"/>
    </row>
    <row r="451" spans="1:32" ht="15.6" outlineLevel="2" x14ac:dyDescent="0.3">
      <c r="A451" s="2">
        <f t="shared" si="136"/>
        <v>22</v>
      </c>
      <c r="B451" s="40" t="s">
        <v>430</v>
      </c>
      <c r="C451" s="151">
        <f t="shared" si="132"/>
        <v>0</v>
      </c>
      <c r="D451" s="81">
        <f t="shared" si="129"/>
        <v>1</v>
      </c>
      <c r="E451" s="40"/>
      <c r="F451" s="135">
        <f t="shared" si="133"/>
        <v>0</v>
      </c>
      <c r="G451" s="86"/>
      <c r="H451" s="86"/>
      <c r="I451" s="71">
        <v>1</v>
      </c>
      <c r="J451" s="72">
        <f t="shared" si="134"/>
        <v>387.6</v>
      </c>
      <c r="K451" s="73">
        <v>0</v>
      </c>
      <c r="L451" s="74">
        <v>0</v>
      </c>
      <c r="M451" s="71"/>
      <c r="N451" s="72"/>
      <c r="O451" s="71"/>
      <c r="P451" s="71"/>
      <c r="Q451" s="71"/>
      <c r="R451" s="72"/>
      <c r="S451" s="71"/>
      <c r="T451" s="71"/>
      <c r="U451" s="71">
        <v>3</v>
      </c>
      <c r="V451" s="72">
        <f t="shared" si="135"/>
        <v>69</v>
      </c>
      <c r="W451" s="73">
        <v>0</v>
      </c>
      <c r="X451" s="74">
        <v>0</v>
      </c>
      <c r="Y451" s="74"/>
      <c r="Z451" s="71">
        <v>2</v>
      </c>
      <c r="AA451" s="72">
        <v>73.3</v>
      </c>
      <c r="AB451" s="73">
        <v>0</v>
      </c>
      <c r="AC451" s="80">
        <v>0</v>
      </c>
      <c r="AD451" s="71"/>
      <c r="AE451" s="77"/>
      <c r="AF451" s="77"/>
    </row>
    <row r="452" spans="1:32" ht="15.6" outlineLevel="2" x14ac:dyDescent="0.3">
      <c r="A452" s="2">
        <f t="shared" si="136"/>
        <v>23</v>
      </c>
      <c r="B452" s="40" t="s">
        <v>431</v>
      </c>
      <c r="C452" s="151">
        <f t="shared" si="132"/>
        <v>0</v>
      </c>
      <c r="D452" s="81">
        <f t="shared" si="129"/>
        <v>0</v>
      </c>
      <c r="E452" s="40"/>
      <c r="F452" s="135">
        <f t="shared" si="133"/>
        <v>0</v>
      </c>
      <c r="G452" s="86"/>
      <c r="H452" s="86"/>
      <c r="I452" s="71">
        <v>0</v>
      </c>
      <c r="J452" s="72">
        <f t="shared" si="134"/>
        <v>0</v>
      </c>
      <c r="K452" s="73">
        <v>0</v>
      </c>
      <c r="L452" s="74">
        <v>0</v>
      </c>
      <c r="M452" s="71"/>
      <c r="N452" s="72"/>
      <c r="O452" s="71"/>
      <c r="P452" s="71"/>
      <c r="Q452" s="71"/>
      <c r="R452" s="72"/>
      <c r="S452" s="71"/>
      <c r="T452" s="71"/>
      <c r="U452" s="71">
        <v>15</v>
      </c>
      <c r="V452" s="72">
        <f t="shared" si="135"/>
        <v>345</v>
      </c>
      <c r="W452" s="73">
        <v>0</v>
      </c>
      <c r="X452" s="74">
        <v>0</v>
      </c>
      <c r="Y452" s="74"/>
      <c r="Z452" s="71">
        <v>2</v>
      </c>
      <c r="AA452" s="72">
        <v>73.3</v>
      </c>
      <c r="AB452" s="73">
        <v>0</v>
      </c>
      <c r="AC452" s="80">
        <v>0</v>
      </c>
      <c r="AD452" s="71"/>
      <c r="AE452" s="77"/>
      <c r="AF452" s="77"/>
    </row>
    <row r="453" spans="1:32" ht="15.6" outlineLevel="2" x14ac:dyDescent="0.3">
      <c r="A453" s="2">
        <f t="shared" si="136"/>
        <v>24</v>
      </c>
      <c r="B453" s="40" t="s">
        <v>432</v>
      </c>
      <c r="C453" s="151">
        <f t="shared" si="132"/>
        <v>0</v>
      </c>
      <c r="D453" s="81">
        <f t="shared" si="129"/>
        <v>0</v>
      </c>
      <c r="E453" s="40"/>
      <c r="F453" s="135">
        <f t="shared" si="133"/>
        <v>0</v>
      </c>
      <c r="G453" s="86"/>
      <c r="H453" s="86"/>
      <c r="I453" s="71">
        <v>0</v>
      </c>
      <c r="J453" s="72">
        <f t="shared" si="134"/>
        <v>0</v>
      </c>
      <c r="K453" s="73">
        <v>0</v>
      </c>
      <c r="L453" s="74">
        <v>0</v>
      </c>
      <c r="M453" s="71"/>
      <c r="N453" s="72"/>
      <c r="O453" s="71"/>
      <c r="P453" s="71"/>
      <c r="Q453" s="71"/>
      <c r="R453" s="72"/>
      <c r="S453" s="71"/>
      <c r="T453" s="71"/>
      <c r="U453" s="71">
        <v>15</v>
      </c>
      <c r="V453" s="72">
        <f t="shared" si="135"/>
        <v>345</v>
      </c>
      <c r="W453" s="73">
        <v>0</v>
      </c>
      <c r="X453" s="74">
        <v>0</v>
      </c>
      <c r="Y453" s="74"/>
      <c r="Z453" s="71">
        <v>5</v>
      </c>
      <c r="AA453" s="72">
        <v>183.2</v>
      </c>
      <c r="AB453" s="73">
        <v>0</v>
      </c>
      <c r="AC453" s="80">
        <v>0</v>
      </c>
      <c r="AD453" s="71"/>
      <c r="AE453" s="77"/>
      <c r="AF453" s="77"/>
    </row>
    <row r="454" spans="1:32" ht="15" customHeight="1" outlineLevel="1" x14ac:dyDescent="0.3">
      <c r="A454" s="176"/>
      <c r="B454" s="160"/>
      <c r="C454" s="26"/>
      <c r="D454" s="26"/>
      <c r="E454" s="26"/>
      <c r="F454" s="81"/>
      <c r="G454" s="81"/>
      <c r="H454" s="81"/>
      <c r="I454" s="71"/>
      <c r="J454" s="72"/>
      <c r="K454" s="73"/>
      <c r="L454" s="71"/>
      <c r="M454" s="71"/>
      <c r="N454" s="72"/>
      <c r="O454" s="71"/>
      <c r="P454" s="71"/>
      <c r="Q454" s="71"/>
      <c r="R454" s="72"/>
      <c r="S454" s="71"/>
      <c r="T454" s="71"/>
      <c r="U454" s="71"/>
      <c r="V454" s="72"/>
      <c r="W454" s="73"/>
      <c r="X454" s="71"/>
      <c r="Y454" s="71"/>
      <c r="Z454" s="71"/>
      <c r="AA454" s="72"/>
      <c r="AB454" s="73"/>
      <c r="AC454" s="75"/>
      <c r="AD454" s="76"/>
      <c r="AE454" s="77"/>
      <c r="AF454" s="77"/>
    </row>
    <row r="455" spans="1:32" ht="15.75" customHeight="1" outlineLevel="1" x14ac:dyDescent="0.3">
      <c r="A455" s="2"/>
      <c r="B455" s="44" t="s">
        <v>433</v>
      </c>
      <c r="C455" s="65">
        <f t="shared" ref="C455" si="137">SUM(C456:C488)</f>
        <v>0</v>
      </c>
      <c r="D455" s="25">
        <f t="shared" ref="D455:D488" si="138">I455+M455+Q455</f>
        <v>8</v>
      </c>
      <c r="E455" s="44"/>
      <c r="F455" s="65">
        <f t="shared" ref="F455" si="139">SUM(F456:F488)</f>
        <v>0</v>
      </c>
      <c r="G455" s="112"/>
      <c r="H455" s="112"/>
      <c r="I455" s="65">
        <f t="shared" ref="I455:AC455" si="140">SUM(I456:I488)</f>
        <v>8</v>
      </c>
      <c r="J455" s="66">
        <f t="shared" si="140"/>
        <v>3100.7999999999997</v>
      </c>
      <c r="K455" s="68">
        <f t="shared" si="140"/>
        <v>0</v>
      </c>
      <c r="L455" s="67">
        <f t="shared" si="140"/>
        <v>0</v>
      </c>
      <c r="M455" s="65"/>
      <c r="N455" s="66"/>
      <c r="O455" s="65"/>
      <c r="P455" s="65"/>
      <c r="Q455" s="65"/>
      <c r="R455" s="66"/>
      <c r="S455" s="65"/>
      <c r="T455" s="65"/>
      <c r="U455" s="65">
        <f t="shared" si="140"/>
        <v>131</v>
      </c>
      <c r="V455" s="66">
        <f t="shared" si="140"/>
        <v>3013</v>
      </c>
      <c r="W455" s="68">
        <f t="shared" si="140"/>
        <v>0</v>
      </c>
      <c r="X455" s="67">
        <f t="shared" si="140"/>
        <v>0</v>
      </c>
      <c r="Y455" s="67"/>
      <c r="Z455" s="65">
        <f t="shared" si="140"/>
        <v>47</v>
      </c>
      <c r="AA455" s="66">
        <f t="shared" si="140"/>
        <v>1721.8999999999999</v>
      </c>
      <c r="AB455" s="68">
        <f t="shared" si="140"/>
        <v>0</v>
      </c>
      <c r="AC455" s="69">
        <f t="shared" si="140"/>
        <v>0</v>
      </c>
      <c r="AD455" s="65"/>
      <c r="AE455" s="77"/>
      <c r="AF455" s="77"/>
    </row>
    <row r="456" spans="1:32" ht="15.75" customHeight="1" outlineLevel="2" x14ac:dyDescent="0.3">
      <c r="A456" s="2">
        <v>1</v>
      </c>
      <c r="B456" s="40" t="s">
        <v>434</v>
      </c>
      <c r="C456" s="151">
        <f t="shared" ref="C456:C488" si="141">F456+W456+AB456</f>
        <v>0</v>
      </c>
      <c r="D456" s="81">
        <f t="shared" si="138"/>
        <v>1</v>
      </c>
      <c r="E456" s="40"/>
      <c r="F456" s="135">
        <f t="shared" ref="F456:F488" si="142">K456+O456+S456</f>
        <v>0</v>
      </c>
      <c r="G456" s="86"/>
      <c r="H456" s="86"/>
      <c r="I456" s="71">
        <v>1</v>
      </c>
      <c r="J456" s="72">
        <f t="shared" ref="J456:J488" si="143">387.6*I456</f>
        <v>387.6</v>
      </c>
      <c r="K456" s="73">
        <v>0</v>
      </c>
      <c r="L456" s="74">
        <v>0</v>
      </c>
      <c r="M456" s="71"/>
      <c r="N456" s="72"/>
      <c r="O456" s="71"/>
      <c r="P456" s="71"/>
      <c r="Q456" s="71"/>
      <c r="R456" s="72"/>
      <c r="S456" s="71"/>
      <c r="T456" s="71"/>
      <c r="U456" s="71">
        <v>2</v>
      </c>
      <c r="V456" s="72">
        <f>U456*23</f>
        <v>46</v>
      </c>
      <c r="W456" s="73">
        <v>0</v>
      </c>
      <c r="X456" s="74">
        <v>0</v>
      </c>
      <c r="Y456" s="74"/>
      <c r="Z456" s="71">
        <v>0</v>
      </c>
      <c r="AA456" s="72"/>
      <c r="AB456" s="73">
        <v>0</v>
      </c>
      <c r="AC456" s="80">
        <v>0</v>
      </c>
      <c r="AD456" s="71"/>
      <c r="AE456" s="77"/>
      <c r="AF456" s="77"/>
    </row>
    <row r="457" spans="1:32" ht="15.75" customHeight="1" outlineLevel="2" x14ac:dyDescent="0.3">
      <c r="A457" s="2">
        <f>A456+1</f>
        <v>2</v>
      </c>
      <c r="B457" s="40" t="s">
        <v>435</v>
      </c>
      <c r="C457" s="151">
        <f t="shared" si="141"/>
        <v>0</v>
      </c>
      <c r="D457" s="81">
        <f t="shared" si="138"/>
        <v>0</v>
      </c>
      <c r="E457" s="40"/>
      <c r="F457" s="135">
        <f t="shared" si="142"/>
        <v>0</v>
      </c>
      <c r="G457" s="86"/>
      <c r="H457" s="86"/>
      <c r="I457" s="71"/>
      <c r="J457" s="72">
        <f t="shared" si="143"/>
        <v>0</v>
      </c>
      <c r="K457" s="73">
        <v>0</v>
      </c>
      <c r="L457" s="74">
        <v>0</v>
      </c>
      <c r="M457" s="71"/>
      <c r="N457" s="72"/>
      <c r="O457" s="71"/>
      <c r="P457" s="71"/>
      <c r="Q457" s="71"/>
      <c r="R457" s="72"/>
      <c r="S457" s="71"/>
      <c r="T457" s="71"/>
      <c r="U457" s="71">
        <v>3</v>
      </c>
      <c r="V457" s="72">
        <f t="shared" ref="V457:V488" si="144">U457*23</f>
        <v>69</v>
      </c>
      <c r="W457" s="73">
        <v>0</v>
      </c>
      <c r="X457" s="74">
        <v>0</v>
      </c>
      <c r="Y457" s="74"/>
      <c r="Z457" s="71">
        <v>0</v>
      </c>
      <c r="AA457" s="72"/>
      <c r="AB457" s="73">
        <v>0</v>
      </c>
      <c r="AC457" s="80">
        <v>0</v>
      </c>
      <c r="AD457" s="71"/>
      <c r="AE457" s="77"/>
      <c r="AF457" s="77"/>
    </row>
    <row r="458" spans="1:32" ht="15.75" customHeight="1" outlineLevel="2" x14ac:dyDescent="0.3">
      <c r="A458" s="2">
        <f t="shared" ref="A458:A488" si="145">A457+1</f>
        <v>3</v>
      </c>
      <c r="B458" s="40" t="s">
        <v>436</v>
      </c>
      <c r="C458" s="151">
        <f t="shared" si="141"/>
        <v>0</v>
      </c>
      <c r="D458" s="81">
        <f t="shared" si="138"/>
        <v>1</v>
      </c>
      <c r="E458" s="40"/>
      <c r="F458" s="135">
        <f t="shared" si="142"/>
        <v>0</v>
      </c>
      <c r="G458" s="86"/>
      <c r="H458" s="86"/>
      <c r="I458" s="71">
        <v>1</v>
      </c>
      <c r="J458" s="72">
        <f t="shared" si="143"/>
        <v>387.6</v>
      </c>
      <c r="K458" s="73">
        <v>0</v>
      </c>
      <c r="L458" s="74">
        <v>0</v>
      </c>
      <c r="M458" s="71"/>
      <c r="N458" s="72"/>
      <c r="O458" s="71"/>
      <c r="P458" s="71"/>
      <c r="Q458" s="71"/>
      <c r="R458" s="72"/>
      <c r="S458" s="71"/>
      <c r="T458" s="71"/>
      <c r="U458" s="71">
        <v>0</v>
      </c>
      <c r="V458" s="72">
        <f t="shared" si="144"/>
        <v>0</v>
      </c>
      <c r="W458" s="73">
        <v>0</v>
      </c>
      <c r="X458" s="74">
        <v>0</v>
      </c>
      <c r="Y458" s="74"/>
      <c r="Z458" s="71">
        <v>0</v>
      </c>
      <c r="AA458" s="72"/>
      <c r="AB458" s="73">
        <v>0</v>
      </c>
      <c r="AC458" s="80">
        <v>0</v>
      </c>
      <c r="AD458" s="71"/>
      <c r="AE458" s="77"/>
      <c r="AF458" s="77"/>
    </row>
    <row r="459" spans="1:32" ht="15.75" customHeight="1" outlineLevel="2" x14ac:dyDescent="0.3">
      <c r="A459" s="2">
        <f t="shared" si="145"/>
        <v>4</v>
      </c>
      <c r="B459" s="40" t="s">
        <v>437</v>
      </c>
      <c r="C459" s="151">
        <f t="shared" si="141"/>
        <v>0</v>
      </c>
      <c r="D459" s="81">
        <f t="shared" si="138"/>
        <v>0</v>
      </c>
      <c r="E459" s="40"/>
      <c r="F459" s="135">
        <f t="shared" si="142"/>
        <v>0</v>
      </c>
      <c r="G459" s="86"/>
      <c r="H459" s="86"/>
      <c r="I459" s="71"/>
      <c r="J459" s="72">
        <f t="shared" si="143"/>
        <v>0</v>
      </c>
      <c r="K459" s="73">
        <v>0</v>
      </c>
      <c r="L459" s="74">
        <v>0</v>
      </c>
      <c r="M459" s="71"/>
      <c r="N459" s="72"/>
      <c r="O459" s="71"/>
      <c r="P459" s="71"/>
      <c r="Q459" s="71"/>
      <c r="R459" s="72"/>
      <c r="S459" s="71"/>
      <c r="T459" s="71"/>
      <c r="U459" s="71">
        <v>3</v>
      </c>
      <c r="V459" s="72">
        <f t="shared" si="144"/>
        <v>69</v>
      </c>
      <c r="W459" s="73">
        <v>0</v>
      </c>
      <c r="X459" s="74">
        <v>0</v>
      </c>
      <c r="Y459" s="74"/>
      <c r="Z459" s="71">
        <v>0</v>
      </c>
      <c r="AA459" s="72"/>
      <c r="AB459" s="73">
        <v>0</v>
      </c>
      <c r="AC459" s="80">
        <v>0</v>
      </c>
      <c r="AD459" s="71"/>
      <c r="AE459" s="77"/>
      <c r="AF459" s="77"/>
    </row>
    <row r="460" spans="1:32" ht="15.75" customHeight="1" outlineLevel="2" x14ac:dyDescent="0.3">
      <c r="A460" s="2">
        <f t="shared" si="145"/>
        <v>5</v>
      </c>
      <c r="B460" s="40" t="s">
        <v>438</v>
      </c>
      <c r="C460" s="151">
        <f t="shared" si="141"/>
        <v>0</v>
      </c>
      <c r="D460" s="81">
        <f t="shared" si="138"/>
        <v>0</v>
      </c>
      <c r="E460" s="40"/>
      <c r="F460" s="135">
        <f t="shared" si="142"/>
        <v>0</v>
      </c>
      <c r="G460" s="86"/>
      <c r="H460" s="86"/>
      <c r="I460" s="71"/>
      <c r="J460" s="72">
        <f t="shared" si="143"/>
        <v>0</v>
      </c>
      <c r="K460" s="73">
        <v>0</v>
      </c>
      <c r="L460" s="74">
        <v>0</v>
      </c>
      <c r="M460" s="71"/>
      <c r="N460" s="72"/>
      <c r="O460" s="71"/>
      <c r="P460" s="71"/>
      <c r="Q460" s="71"/>
      <c r="R460" s="72"/>
      <c r="S460" s="71"/>
      <c r="T460" s="71"/>
      <c r="U460" s="71">
        <v>4</v>
      </c>
      <c r="V460" s="72">
        <f t="shared" si="144"/>
        <v>92</v>
      </c>
      <c r="W460" s="73">
        <v>0</v>
      </c>
      <c r="X460" s="74">
        <v>0</v>
      </c>
      <c r="Y460" s="74"/>
      <c r="Z460" s="71">
        <v>5</v>
      </c>
      <c r="AA460" s="72">
        <v>183.2</v>
      </c>
      <c r="AB460" s="73">
        <v>0</v>
      </c>
      <c r="AC460" s="80">
        <v>0</v>
      </c>
      <c r="AD460" s="71"/>
      <c r="AE460" s="77"/>
      <c r="AF460" s="77"/>
    </row>
    <row r="461" spans="1:32" ht="15.75" customHeight="1" outlineLevel="2" x14ac:dyDescent="0.3">
      <c r="A461" s="2">
        <f t="shared" si="145"/>
        <v>6</v>
      </c>
      <c r="B461" s="40" t="s">
        <v>439</v>
      </c>
      <c r="C461" s="151">
        <f t="shared" si="141"/>
        <v>0</v>
      </c>
      <c r="D461" s="81">
        <f t="shared" si="138"/>
        <v>0</v>
      </c>
      <c r="E461" s="40"/>
      <c r="F461" s="135">
        <f t="shared" si="142"/>
        <v>0</v>
      </c>
      <c r="G461" s="86"/>
      <c r="H461" s="86"/>
      <c r="I461" s="71"/>
      <c r="J461" s="72">
        <f t="shared" si="143"/>
        <v>0</v>
      </c>
      <c r="K461" s="73">
        <v>0</v>
      </c>
      <c r="L461" s="74">
        <v>0</v>
      </c>
      <c r="M461" s="71"/>
      <c r="N461" s="72"/>
      <c r="O461" s="71"/>
      <c r="P461" s="71"/>
      <c r="Q461" s="71"/>
      <c r="R461" s="72"/>
      <c r="S461" s="71"/>
      <c r="T461" s="71"/>
      <c r="U461" s="71">
        <v>1</v>
      </c>
      <c r="V461" s="72">
        <f t="shared" si="144"/>
        <v>23</v>
      </c>
      <c r="W461" s="73">
        <v>0</v>
      </c>
      <c r="X461" s="74">
        <v>0</v>
      </c>
      <c r="Y461" s="74"/>
      <c r="Z461" s="71"/>
      <c r="AA461" s="72"/>
      <c r="AB461" s="73">
        <v>0</v>
      </c>
      <c r="AC461" s="80">
        <v>0</v>
      </c>
      <c r="AD461" s="71"/>
      <c r="AE461" s="77"/>
      <c r="AF461" s="77"/>
    </row>
    <row r="462" spans="1:32" ht="15.75" customHeight="1" outlineLevel="2" x14ac:dyDescent="0.3">
      <c r="A462" s="2">
        <f t="shared" si="145"/>
        <v>7</v>
      </c>
      <c r="B462" s="40" t="s">
        <v>440</v>
      </c>
      <c r="C462" s="151">
        <f t="shared" si="141"/>
        <v>0</v>
      </c>
      <c r="D462" s="81">
        <f t="shared" si="138"/>
        <v>1</v>
      </c>
      <c r="E462" s="40"/>
      <c r="F462" s="135">
        <f t="shared" si="142"/>
        <v>0</v>
      </c>
      <c r="G462" s="86"/>
      <c r="H462" s="86"/>
      <c r="I462" s="71">
        <v>1</v>
      </c>
      <c r="J462" s="72">
        <f t="shared" si="143"/>
        <v>387.6</v>
      </c>
      <c r="K462" s="73">
        <v>0</v>
      </c>
      <c r="L462" s="74">
        <v>0</v>
      </c>
      <c r="M462" s="71"/>
      <c r="N462" s="72"/>
      <c r="O462" s="71"/>
      <c r="P462" s="71"/>
      <c r="Q462" s="71"/>
      <c r="R462" s="72"/>
      <c r="S462" s="71"/>
      <c r="T462" s="71"/>
      <c r="U462" s="71">
        <v>3</v>
      </c>
      <c r="V462" s="72">
        <f t="shared" si="144"/>
        <v>69</v>
      </c>
      <c r="W462" s="73">
        <v>0</v>
      </c>
      <c r="X462" s="74">
        <v>0</v>
      </c>
      <c r="Y462" s="74"/>
      <c r="Z462" s="71">
        <v>0</v>
      </c>
      <c r="AA462" s="72"/>
      <c r="AB462" s="73">
        <v>0</v>
      </c>
      <c r="AC462" s="80">
        <v>0</v>
      </c>
      <c r="AD462" s="71"/>
      <c r="AE462" s="77"/>
      <c r="AF462" s="77"/>
    </row>
    <row r="463" spans="1:32" ht="15.75" customHeight="1" outlineLevel="2" x14ac:dyDescent="0.3">
      <c r="A463" s="2">
        <f t="shared" si="145"/>
        <v>8</v>
      </c>
      <c r="B463" s="40" t="s">
        <v>441</v>
      </c>
      <c r="C463" s="151">
        <f t="shared" si="141"/>
        <v>0</v>
      </c>
      <c r="D463" s="81">
        <f t="shared" si="138"/>
        <v>0</v>
      </c>
      <c r="E463" s="40"/>
      <c r="F463" s="135">
        <f t="shared" si="142"/>
        <v>0</v>
      </c>
      <c r="G463" s="86"/>
      <c r="H463" s="86"/>
      <c r="I463" s="71"/>
      <c r="J463" s="72">
        <f t="shared" si="143"/>
        <v>0</v>
      </c>
      <c r="K463" s="73">
        <v>0</v>
      </c>
      <c r="L463" s="74">
        <v>0</v>
      </c>
      <c r="M463" s="71"/>
      <c r="N463" s="72"/>
      <c r="O463" s="71"/>
      <c r="P463" s="71"/>
      <c r="Q463" s="71"/>
      <c r="R463" s="72"/>
      <c r="S463" s="71"/>
      <c r="T463" s="71"/>
      <c r="U463" s="71">
        <v>4</v>
      </c>
      <c r="V463" s="72">
        <f t="shared" si="144"/>
        <v>92</v>
      </c>
      <c r="W463" s="73">
        <v>0</v>
      </c>
      <c r="X463" s="74">
        <v>0</v>
      </c>
      <c r="Y463" s="74"/>
      <c r="Z463" s="71">
        <v>1</v>
      </c>
      <c r="AA463" s="72">
        <v>36.6</v>
      </c>
      <c r="AB463" s="73">
        <v>0</v>
      </c>
      <c r="AC463" s="80">
        <v>0</v>
      </c>
      <c r="AD463" s="71"/>
      <c r="AE463" s="77"/>
      <c r="AF463" s="77"/>
    </row>
    <row r="464" spans="1:32" ht="15.75" customHeight="1" outlineLevel="2" x14ac:dyDescent="0.3">
      <c r="A464" s="2">
        <f t="shared" si="145"/>
        <v>9</v>
      </c>
      <c r="B464" s="40" t="s">
        <v>442</v>
      </c>
      <c r="C464" s="151">
        <f t="shared" si="141"/>
        <v>0</v>
      </c>
      <c r="D464" s="81">
        <f t="shared" si="138"/>
        <v>0</v>
      </c>
      <c r="E464" s="40"/>
      <c r="F464" s="135">
        <f t="shared" si="142"/>
        <v>0</v>
      </c>
      <c r="G464" s="86"/>
      <c r="H464" s="86"/>
      <c r="I464" s="71"/>
      <c r="J464" s="72">
        <f t="shared" si="143"/>
        <v>0</v>
      </c>
      <c r="K464" s="73">
        <v>0</v>
      </c>
      <c r="L464" s="74">
        <v>0</v>
      </c>
      <c r="M464" s="71"/>
      <c r="N464" s="72"/>
      <c r="O464" s="71"/>
      <c r="P464" s="71"/>
      <c r="Q464" s="71"/>
      <c r="R464" s="72"/>
      <c r="S464" s="71"/>
      <c r="T464" s="71"/>
      <c r="U464" s="71">
        <v>2</v>
      </c>
      <c r="V464" s="72">
        <f t="shared" si="144"/>
        <v>46</v>
      </c>
      <c r="W464" s="73">
        <v>0</v>
      </c>
      <c r="X464" s="74">
        <v>0</v>
      </c>
      <c r="Y464" s="74"/>
      <c r="Z464" s="71">
        <v>2</v>
      </c>
      <c r="AA464" s="72">
        <v>73.3</v>
      </c>
      <c r="AB464" s="73">
        <v>0</v>
      </c>
      <c r="AC464" s="80">
        <v>0</v>
      </c>
      <c r="AD464" s="71"/>
      <c r="AE464" s="77"/>
      <c r="AF464" s="77"/>
    </row>
    <row r="465" spans="1:42" ht="15.75" customHeight="1" outlineLevel="2" x14ac:dyDescent="0.3">
      <c r="A465" s="2">
        <f t="shared" si="145"/>
        <v>10</v>
      </c>
      <c r="B465" s="40" t="s">
        <v>443</v>
      </c>
      <c r="C465" s="151">
        <f t="shared" si="141"/>
        <v>0</v>
      </c>
      <c r="D465" s="81">
        <f t="shared" si="138"/>
        <v>0</v>
      </c>
      <c r="E465" s="40"/>
      <c r="F465" s="135">
        <f t="shared" si="142"/>
        <v>0</v>
      </c>
      <c r="G465" s="86"/>
      <c r="H465" s="86"/>
      <c r="I465" s="71"/>
      <c r="J465" s="72">
        <f t="shared" si="143"/>
        <v>0</v>
      </c>
      <c r="K465" s="73">
        <v>0</v>
      </c>
      <c r="L465" s="74">
        <v>0</v>
      </c>
      <c r="M465" s="71"/>
      <c r="N465" s="72"/>
      <c r="O465" s="71"/>
      <c r="P465" s="71"/>
      <c r="Q465" s="71"/>
      <c r="R465" s="72"/>
      <c r="S465" s="71"/>
      <c r="T465" s="71"/>
      <c r="U465" s="71">
        <v>0</v>
      </c>
      <c r="V465" s="72">
        <f t="shared" si="144"/>
        <v>0</v>
      </c>
      <c r="W465" s="73">
        <v>0</v>
      </c>
      <c r="X465" s="74">
        <v>0</v>
      </c>
      <c r="Y465" s="74"/>
      <c r="Z465" s="71">
        <v>0</v>
      </c>
      <c r="AA465" s="72"/>
      <c r="AB465" s="73">
        <v>0</v>
      </c>
      <c r="AC465" s="80">
        <v>0</v>
      </c>
      <c r="AD465" s="71"/>
      <c r="AE465" s="77"/>
      <c r="AF465" s="77"/>
    </row>
    <row r="466" spans="1:42" ht="15.75" customHeight="1" outlineLevel="2" x14ac:dyDescent="0.3">
      <c r="A466" s="2">
        <f t="shared" si="145"/>
        <v>11</v>
      </c>
      <c r="B466" s="40" t="s">
        <v>444</v>
      </c>
      <c r="C466" s="151">
        <f t="shared" si="141"/>
        <v>0</v>
      </c>
      <c r="D466" s="81">
        <f t="shared" si="138"/>
        <v>0</v>
      </c>
      <c r="E466" s="40"/>
      <c r="F466" s="135">
        <f t="shared" si="142"/>
        <v>0</v>
      </c>
      <c r="G466" s="86"/>
      <c r="H466" s="86"/>
      <c r="I466" s="71"/>
      <c r="J466" s="72">
        <f t="shared" si="143"/>
        <v>0</v>
      </c>
      <c r="K466" s="73">
        <v>0</v>
      </c>
      <c r="L466" s="74">
        <v>0</v>
      </c>
      <c r="M466" s="71"/>
      <c r="N466" s="72"/>
      <c r="O466" s="71"/>
      <c r="P466" s="71"/>
      <c r="Q466" s="71"/>
      <c r="R466" s="72"/>
      <c r="S466" s="71"/>
      <c r="T466" s="71"/>
      <c r="U466" s="71"/>
      <c r="V466" s="72">
        <f t="shared" si="144"/>
        <v>0</v>
      </c>
      <c r="W466" s="73">
        <v>0</v>
      </c>
      <c r="X466" s="74">
        <v>0</v>
      </c>
      <c r="Y466" s="74"/>
      <c r="Z466" s="71"/>
      <c r="AA466" s="72"/>
      <c r="AB466" s="73">
        <v>0</v>
      </c>
      <c r="AC466" s="80">
        <v>0</v>
      </c>
      <c r="AD466" s="71"/>
      <c r="AE466" s="77"/>
      <c r="AF466" s="103"/>
      <c r="AG466" s="3"/>
      <c r="AH466" s="3"/>
      <c r="AI466" s="3"/>
      <c r="AJ466" s="3"/>
      <c r="AK466" s="3"/>
      <c r="AL466" s="3"/>
      <c r="AM466" s="3"/>
      <c r="AN466" s="3"/>
      <c r="AO466" s="3"/>
      <c r="AP466" s="3"/>
    </row>
    <row r="467" spans="1:42" ht="15.75" customHeight="1" outlineLevel="2" x14ac:dyDescent="0.3">
      <c r="A467" s="2">
        <f t="shared" si="145"/>
        <v>12</v>
      </c>
      <c r="B467" s="40" t="s">
        <v>445</v>
      </c>
      <c r="C467" s="151">
        <f t="shared" si="141"/>
        <v>0</v>
      </c>
      <c r="D467" s="81">
        <f t="shared" si="138"/>
        <v>0</v>
      </c>
      <c r="E467" s="40"/>
      <c r="F467" s="135">
        <f t="shared" si="142"/>
        <v>0</v>
      </c>
      <c r="G467" s="86"/>
      <c r="H467" s="86"/>
      <c r="I467" s="71"/>
      <c r="J467" s="72">
        <f t="shared" si="143"/>
        <v>0</v>
      </c>
      <c r="K467" s="73">
        <v>0</v>
      </c>
      <c r="L467" s="74">
        <v>0</v>
      </c>
      <c r="M467" s="71"/>
      <c r="N467" s="72"/>
      <c r="O467" s="71"/>
      <c r="P467" s="71"/>
      <c r="Q467" s="71"/>
      <c r="R467" s="72"/>
      <c r="S467" s="71"/>
      <c r="T467" s="71"/>
      <c r="U467" s="71">
        <v>0</v>
      </c>
      <c r="V467" s="72">
        <f t="shared" si="144"/>
        <v>0</v>
      </c>
      <c r="W467" s="73">
        <v>0</v>
      </c>
      <c r="X467" s="74">
        <v>0</v>
      </c>
      <c r="Y467" s="74"/>
      <c r="Z467" s="71">
        <v>1</v>
      </c>
      <c r="AA467" s="72">
        <v>36.6</v>
      </c>
      <c r="AB467" s="73">
        <v>0</v>
      </c>
      <c r="AC467" s="80">
        <v>0</v>
      </c>
      <c r="AD467" s="71"/>
      <c r="AE467" s="77"/>
      <c r="AF467" s="77"/>
    </row>
    <row r="468" spans="1:42" ht="15.75" customHeight="1" outlineLevel="2" x14ac:dyDescent="0.3">
      <c r="A468" s="2">
        <f t="shared" si="145"/>
        <v>13</v>
      </c>
      <c r="B468" s="40" t="s">
        <v>446</v>
      </c>
      <c r="C468" s="151">
        <f t="shared" si="141"/>
        <v>0</v>
      </c>
      <c r="D468" s="81">
        <f t="shared" si="138"/>
        <v>1</v>
      </c>
      <c r="E468" s="40"/>
      <c r="F468" s="135">
        <f t="shared" si="142"/>
        <v>0</v>
      </c>
      <c r="G468" s="86"/>
      <c r="H468" s="86"/>
      <c r="I468" s="71">
        <v>1</v>
      </c>
      <c r="J468" s="72">
        <f t="shared" si="143"/>
        <v>387.6</v>
      </c>
      <c r="K468" s="73">
        <v>0</v>
      </c>
      <c r="L468" s="74">
        <v>0</v>
      </c>
      <c r="M468" s="71"/>
      <c r="N468" s="72"/>
      <c r="O468" s="71"/>
      <c r="P468" s="71"/>
      <c r="Q468" s="71"/>
      <c r="R468" s="72"/>
      <c r="S468" s="71"/>
      <c r="T468" s="71"/>
      <c r="U468" s="71">
        <v>2</v>
      </c>
      <c r="V468" s="72">
        <f t="shared" si="144"/>
        <v>46</v>
      </c>
      <c r="W468" s="73">
        <v>0</v>
      </c>
      <c r="X468" s="74">
        <v>0</v>
      </c>
      <c r="Y468" s="74"/>
      <c r="Z468" s="71">
        <v>3</v>
      </c>
      <c r="AA468" s="72">
        <v>109.9</v>
      </c>
      <c r="AB468" s="73">
        <v>0</v>
      </c>
      <c r="AC468" s="80">
        <v>0</v>
      </c>
      <c r="AD468" s="71"/>
      <c r="AE468" s="77"/>
      <c r="AF468" s="103"/>
      <c r="AG468" s="3"/>
      <c r="AH468" s="3"/>
      <c r="AI468" s="3"/>
      <c r="AJ468" s="3"/>
      <c r="AK468" s="3"/>
      <c r="AL468" s="3"/>
      <c r="AM468" s="3"/>
      <c r="AN468" s="3"/>
      <c r="AO468" s="3"/>
      <c r="AP468" s="3"/>
    </row>
    <row r="469" spans="1:42" ht="15.75" customHeight="1" outlineLevel="2" x14ac:dyDescent="0.3">
      <c r="A469" s="2">
        <f t="shared" si="145"/>
        <v>14</v>
      </c>
      <c r="B469" s="40" t="s">
        <v>447</v>
      </c>
      <c r="C469" s="151">
        <f t="shared" si="141"/>
        <v>0</v>
      </c>
      <c r="D469" s="81">
        <f t="shared" si="138"/>
        <v>0</v>
      </c>
      <c r="E469" s="40"/>
      <c r="F469" s="135">
        <f t="shared" si="142"/>
        <v>0</v>
      </c>
      <c r="G469" s="86"/>
      <c r="H469" s="86"/>
      <c r="I469" s="71"/>
      <c r="J469" s="72">
        <f t="shared" si="143"/>
        <v>0</v>
      </c>
      <c r="K469" s="73">
        <v>0</v>
      </c>
      <c r="L469" s="74">
        <v>0</v>
      </c>
      <c r="M469" s="71"/>
      <c r="N469" s="72"/>
      <c r="O469" s="71"/>
      <c r="P469" s="71"/>
      <c r="Q469" s="71"/>
      <c r="R469" s="72"/>
      <c r="S469" s="71"/>
      <c r="T469" s="71"/>
      <c r="U469" s="71">
        <v>0</v>
      </c>
      <c r="V469" s="72">
        <f t="shared" si="144"/>
        <v>0</v>
      </c>
      <c r="W469" s="73">
        <v>0</v>
      </c>
      <c r="X469" s="74">
        <v>0</v>
      </c>
      <c r="Y469" s="74"/>
      <c r="Z469" s="71">
        <v>0</v>
      </c>
      <c r="AA469" s="72"/>
      <c r="AB469" s="73">
        <v>0</v>
      </c>
      <c r="AC469" s="80">
        <v>0</v>
      </c>
      <c r="AD469" s="71"/>
      <c r="AE469" s="77"/>
      <c r="AF469" s="103"/>
      <c r="AG469" s="3"/>
      <c r="AH469" s="3"/>
      <c r="AI469" s="3"/>
      <c r="AJ469" s="3"/>
      <c r="AK469" s="3"/>
      <c r="AL469" s="3"/>
      <c r="AM469" s="3"/>
      <c r="AN469" s="3"/>
      <c r="AO469" s="3"/>
      <c r="AP469" s="3"/>
    </row>
    <row r="470" spans="1:42" ht="15.75" customHeight="1" outlineLevel="2" x14ac:dyDescent="0.3">
      <c r="A470" s="2">
        <f t="shared" si="145"/>
        <v>15</v>
      </c>
      <c r="B470" s="40" t="s">
        <v>448</v>
      </c>
      <c r="C470" s="151">
        <f t="shared" si="141"/>
        <v>0</v>
      </c>
      <c r="D470" s="81">
        <f t="shared" si="138"/>
        <v>1</v>
      </c>
      <c r="E470" s="40"/>
      <c r="F470" s="135">
        <f t="shared" si="142"/>
        <v>0</v>
      </c>
      <c r="G470" s="86"/>
      <c r="H470" s="86"/>
      <c r="I470" s="71">
        <v>1</v>
      </c>
      <c r="J470" s="72">
        <f t="shared" si="143"/>
        <v>387.6</v>
      </c>
      <c r="K470" s="73">
        <v>0</v>
      </c>
      <c r="L470" s="74">
        <v>0</v>
      </c>
      <c r="M470" s="71"/>
      <c r="N470" s="72"/>
      <c r="O470" s="71"/>
      <c r="P470" s="71"/>
      <c r="Q470" s="71"/>
      <c r="R470" s="72"/>
      <c r="S470" s="71"/>
      <c r="T470" s="71"/>
      <c r="U470" s="71">
        <v>0</v>
      </c>
      <c r="V470" s="72">
        <f t="shared" si="144"/>
        <v>0</v>
      </c>
      <c r="W470" s="73">
        <v>0</v>
      </c>
      <c r="X470" s="74">
        <v>0</v>
      </c>
      <c r="Y470" s="74"/>
      <c r="Z470" s="71">
        <v>1</v>
      </c>
      <c r="AA470" s="72">
        <v>36.6</v>
      </c>
      <c r="AB470" s="73">
        <v>0</v>
      </c>
      <c r="AC470" s="80">
        <v>0</v>
      </c>
      <c r="AD470" s="71"/>
      <c r="AE470" s="77"/>
      <c r="AF470" s="103"/>
      <c r="AG470" s="3"/>
      <c r="AH470" s="3"/>
      <c r="AI470" s="3"/>
      <c r="AJ470" s="3"/>
      <c r="AK470" s="3"/>
      <c r="AL470" s="3"/>
      <c r="AM470" s="3"/>
      <c r="AN470" s="3"/>
      <c r="AO470" s="3"/>
      <c r="AP470" s="3"/>
    </row>
    <row r="471" spans="1:42" ht="15.75" customHeight="1" outlineLevel="2" x14ac:dyDescent="0.3">
      <c r="A471" s="2">
        <f t="shared" si="145"/>
        <v>16</v>
      </c>
      <c r="B471" s="40" t="s">
        <v>449</v>
      </c>
      <c r="C471" s="151">
        <f t="shared" si="141"/>
        <v>0</v>
      </c>
      <c r="D471" s="81">
        <f t="shared" si="138"/>
        <v>1</v>
      </c>
      <c r="E471" s="40"/>
      <c r="F471" s="135">
        <f t="shared" si="142"/>
        <v>0</v>
      </c>
      <c r="G471" s="86"/>
      <c r="H471" s="86"/>
      <c r="I471" s="71">
        <v>1</v>
      </c>
      <c r="J471" s="72">
        <f t="shared" si="143"/>
        <v>387.6</v>
      </c>
      <c r="K471" s="73">
        <v>0</v>
      </c>
      <c r="L471" s="74">
        <v>0</v>
      </c>
      <c r="M471" s="71"/>
      <c r="N471" s="72"/>
      <c r="O471" s="71"/>
      <c r="P471" s="71"/>
      <c r="Q471" s="71"/>
      <c r="R471" s="72"/>
      <c r="S471" s="71"/>
      <c r="T471" s="71"/>
      <c r="U471" s="71">
        <v>6</v>
      </c>
      <c r="V471" s="72">
        <f t="shared" si="144"/>
        <v>138</v>
      </c>
      <c r="W471" s="73">
        <v>0</v>
      </c>
      <c r="X471" s="74">
        <v>0</v>
      </c>
      <c r="Y471" s="74"/>
      <c r="Z471" s="71">
        <v>3</v>
      </c>
      <c r="AA471" s="72">
        <v>109.9</v>
      </c>
      <c r="AB471" s="73">
        <v>0</v>
      </c>
      <c r="AC471" s="80">
        <v>0</v>
      </c>
      <c r="AD471" s="71"/>
      <c r="AE471" s="77"/>
      <c r="AF471" s="103"/>
      <c r="AG471" s="3"/>
      <c r="AH471" s="3"/>
      <c r="AI471" s="3"/>
      <c r="AJ471" s="3"/>
      <c r="AK471" s="3"/>
      <c r="AL471" s="3"/>
      <c r="AM471" s="3"/>
      <c r="AN471" s="3"/>
      <c r="AO471" s="3"/>
      <c r="AP471" s="3"/>
    </row>
    <row r="472" spans="1:42" ht="15.75" customHeight="1" outlineLevel="2" x14ac:dyDescent="0.3">
      <c r="A472" s="2">
        <f t="shared" si="145"/>
        <v>17</v>
      </c>
      <c r="B472" s="40" t="s">
        <v>450</v>
      </c>
      <c r="C472" s="151">
        <f t="shared" si="141"/>
        <v>0</v>
      </c>
      <c r="D472" s="81">
        <f t="shared" si="138"/>
        <v>0</v>
      </c>
      <c r="E472" s="40"/>
      <c r="F472" s="135">
        <f t="shared" si="142"/>
        <v>0</v>
      </c>
      <c r="G472" s="86"/>
      <c r="H472" s="86"/>
      <c r="I472" s="71"/>
      <c r="J472" s="72">
        <f t="shared" si="143"/>
        <v>0</v>
      </c>
      <c r="K472" s="73">
        <v>0</v>
      </c>
      <c r="L472" s="74">
        <v>0</v>
      </c>
      <c r="M472" s="71"/>
      <c r="N472" s="72"/>
      <c r="O472" s="71"/>
      <c r="P472" s="71"/>
      <c r="Q472" s="71"/>
      <c r="R472" s="72"/>
      <c r="S472" s="71"/>
      <c r="T472" s="71"/>
      <c r="U472" s="71">
        <v>2</v>
      </c>
      <c r="V472" s="72">
        <f t="shared" si="144"/>
        <v>46</v>
      </c>
      <c r="W472" s="73">
        <v>0</v>
      </c>
      <c r="X472" s="74">
        <v>0</v>
      </c>
      <c r="Y472" s="74"/>
      <c r="Z472" s="71">
        <v>1</v>
      </c>
      <c r="AA472" s="72">
        <v>36.6</v>
      </c>
      <c r="AB472" s="73">
        <v>0</v>
      </c>
      <c r="AC472" s="80">
        <v>0</v>
      </c>
      <c r="AD472" s="71"/>
      <c r="AE472" s="77"/>
      <c r="AF472" s="103"/>
      <c r="AG472" s="3"/>
      <c r="AH472" s="3"/>
      <c r="AI472" s="3"/>
      <c r="AJ472" s="3"/>
      <c r="AK472" s="3"/>
      <c r="AL472" s="3"/>
      <c r="AM472" s="3"/>
      <c r="AN472" s="3"/>
      <c r="AO472" s="3"/>
      <c r="AP472" s="3"/>
    </row>
    <row r="473" spans="1:42" ht="15.75" customHeight="1" outlineLevel="2" x14ac:dyDescent="0.3">
      <c r="A473" s="2">
        <f t="shared" si="145"/>
        <v>18</v>
      </c>
      <c r="B473" s="40" t="s">
        <v>451</v>
      </c>
      <c r="C473" s="151">
        <f t="shared" si="141"/>
        <v>0</v>
      </c>
      <c r="D473" s="81">
        <f t="shared" si="138"/>
        <v>0</v>
      </c>
      <c r="E473" s="40"/>
      <c r="F473" s="135">
        <f t="shared" si="142"/>
        <v>0</v>
      </c>
      <c r="G473" s="86"/>
      <c r="H473" s="86"/>
      <c r="I473" s="71"/>
      <c r="J473" s="72">
        <f t="shared" si="143"/>
        <v>0</v>
      </c>
      <c r="K473" s="73">
        <v>0</v>
      </c>
      <c r="L473" s="74">
        <v>0</v>
      </c>
      <c r="M473" s="71"/>
      <c r="N473" s="72"/>
      <c r="O473" s="71"/>
      <c r="P473" s="71"/>
      <c r="Q473" s="71"/>
      <c r="R473" s="72"/>
      <c r="S473" s="71"/>
      <c r="T473" s="71"/>
      <c r="U473" s="71">
        <v>2</v>
      </c>
      <c r="V473" s="72">
        <f t="shared" si="144"/>
        <v>46</v>
      </c>
      <c r="W473" s="73">
        <v>0</v>
      </c>
      <c r="X473" s="74">
        <v>0</v>
      </c>
      <c r="Y473" s="74"/>
      <c r="Z473" s="71">
        <v>2</v>
      </c>
      <c r="AA473" s="72">
        <v>73.3</v>
      </c>
      <c r="AB473" s="73">
        <v>0</v>
      </c>
      <c r="AC473" s="80">
        <v>0</v>
      </c>
      <c r="AD473" s="71"/>
      <c r="AE473" s="77"/>
      <c r="AF473" s="103"/>
      <c r="AG473" s="3"/>
      <c r="AH473" s="3"/>
      <c r="AI473" s="3"/>
      <c r="AJ473" s="3"/>
      <c r="AK473" s="3"/>
      <c r="AL473" s="3"/>
      <c r="AM473" s="3"/>
      <c r="AN473" s="3"/>
      <c r="AO473" s="3"/>
      <c r="AP473" s="3"/>
    </row>
    <row r="474" spans="1:42" ht="15.75" customHeight="1" outlineLevel="2" x14ac:dyDescent="0.3">
      <c r="A474" s="2">
        <f t="shared" si="145"/>
        <v>19</v>
      </c>
      <c r="B474" s="40" t="s">
        <v>452</v>
      </c>
      <c r="C474" s="151">
        <f t="shared" si="141"/>
        <v>0</v>
      </c>
      <c r="D474" s="81">
        <f t="shared" si="138"/>
        <v>0</v>
      </c>
      <c r="E474" s="40"/>
      <c r="F474" s="135">
        <f t="shared" si="142"/>
        <v>0</v>
      </c>
      <c r="G474" s="86"/>
      <c r="H474" s="86"/>
      <c r="I474" s="71"/>
      <c r="J474" s="72">
        <f t="shared" si="143"/>
        <v>0</v>
      </c>
      <c r="K474" s="73">
        <v>0</v>
      </c>
      <c r="L474" s="74">
        <v>0</v>
      </c>
      <c r="M474" s="71"/>
      <c r="N474" s="72"/>
      <c r="O474" s="71"/>
      <c r="P474" s="71"/>
      <c r="Q474" s="71"/>
      <c r="R474" s="72"/>
      <c r="S474" s="71"/>
      <c r="T474" s="71"/>
      <c r="U474" s="71">
        <v>3</v>
      </c>
      <c r="V474" s="72">
        <f t="shared" si="144"/>
        <v>69</v>
      </c>
      <c r="W474" s="73">
        <v>0</v>
      </c>
      <c r="X474" s="74">
        <v>0</v>
      </c>
      <c r="Y474" s="74"/>
      <c r="Z474" s="71">
        <v>1</v>
      </c>
      <c r="AA474" s="72">
        <v>36.6</v>
      </c>
      <c r="AB474" s="73">
        <v>0</v>
      </c>
      <c r="AC474" s="80">
        <v>0</v>
      </c>
      <c r="AD474" s="71"/>
      <c r="AE474" s="77"/>
      <c r="AF474" s="103"/>
      <c r="AG474" s="3"/>
      <c r="AH474" s="3"/>
      <c r="AI474" s="3"/>
      <c r="AJ474" s="3"/>
      <c r="AK474" s="3"/>
      <c r="AL474" s="3"/>
      <c r="AM474" s="3"/>
      <c r="AN474" s="3"/>
      <c r="AO474" s="3"/>
      <c r="AP474" s="3"/>
    </row>
    <row r="475" spans="1:42" ht="15.75" customHeight="1" outlineLevel="2" x14ac:dyDescent="0.3">
      <c r="A475" s="2">
        <f t="shared" si="145"/>
        <v>20</v>
      </c>
      <c r="B475" s="40" t="s">
        <v>453</v>
      </c>
      <c r="C475" s="151">
        <f t="shared" si="141"/>
        <v>0</v>
      </c>
      <c r="D475" s="81">
        <f t="shared" si="138"/>
        <v>0</v>
      </c>
      <c r="E475" s="40"/>
      <c r="F475" s="135">
        <f t="shared" si="142"/>
        <v>0</v>
      </c>
      <c r="G475" s="86"/>
      <c r="H475" s="86"/>
      <c r="I475" s="71"/>
      <c r="J475" s="72">
        <f t="shared" si="143"/>
        <v>0</v>
      </c>
      <c r="K475" s="73">
        <v>0</v>
      </c>
      <c r="L475" s="74">
        <v>0</v>
      </c>
      <c r="M475" s="71"/>
      <c r="N475" s="72"/>
      <c r="O475" s="71"/>
      <c r="P475" s="71"/>
      <c r="Q475" s="71"/>
      <c r="R475" s="72"/>
      <c r="S475" s="71"/>
      <c r="T475" s="71"/>
      <c r="U475" s="71">
        <v>2</v>
      </c>
      <c r="V475" s="72">
        <f t="shared" si="144"/>
        <v>46</v>
      </c>
      <c r="W475" s="73">
        <v>0</v>
      </c>
      <c r="X475" s="74">
        <v>0</v>
      </c>
      <c r="Y475" s="74"/>
      <c r="Z475" s="71">
        <v>1</v>
      </c>
      <c r="AA475" s="72">
        <v>36.6</v>
      </c>
      <c r="AB475" s="73">
        <v>0</v>
      </c>
      <c r="AC475" s="80">
        <v>0</v>
      </c>
      <c r="AD475" s="71"/>
      <c r="AE475" s="77"/>
      <c r="AF475" s="103"/>
      <c r="AG475" s="3"/>
      <c r="AH475" s="3"/>
      <c r="AI475" s="3"/>
      <c r="AJ475" s="3"/>
      <c r="AK475" s="3"/>
      <c r="AL475" s="3"/>
      <c r="AM475" s="3"/>
      <c r="AN475" s="3"/>
      <c r="AO475" s="3"/>
      <c r="AP475" s="3"/>
    </row>
    <row r="476" spans="1:42" ht="15.75" customHeight="1" outlineLevel="2" x14ac:dyDescent="0.3">
      <c r="A476" s="2">
        <f t="shared" si="145"/>
        <v>21</v>
      </c>
      <c r="B476" s="40" t="s">
        <v>454</v>
      </c>
      <c r="C476" s="151">
        <f t="shared" si="141"/>
        <v>0</v>
      </c>
      <c r="D476" s="81">
        <f t="shared" si="138"/>
        <v>0</v>
      </c>
      <c r="E476" s="40"/>
      <c r="F476" s="135">
        <f t="shared" si="142"/>
        <v>0</v>
      </c>
      <c r="G476" s="86"/>
      <c r="H476" s="86"/>
      <c r="I476" s="71"/>
      <c r="J476" s="72">
        <f t="shared" si="143"/>
        <v>0</v>
      </c>
      <c r="K476" s="73">
        <v>0</v>
      </c>
      <c r="L476" s="74">
        <v>0</v>
      </c>
      <c r="M476" s="71"/>
      <c r="N476" s="72"/>
      <c r="O476" s="71"/>
      <c r="P476" s="71"/>
      <c r="Q476" s="71"/>
      <c r="R476" s="72"/>
      <c r="S476" s="71"/>
      <c r="T476" s="71"/>
      <c r="U476" s="71">
        <v>1</v>
      </c>
      <c r="V476" s="72">
        <f t="shared" si="144"/>
        <v>23</v>
      </c>
      <c r="W476" s="73">
        <v>0</v>
      </c>
      <c r="X476" s="74">
        <v>0</v>
      </c>
      <c r="Y476" s="74"/>
      <c r="Z476" s="71">
        <v>0</v>
      </c>
      <c r="AA476" s="72"/>
      <c r="AB476" s="73">
        <v>0</v>
      </c>
      <c r="AC476" s="80">
        <v>0</v>
      </c>
      <c r="AD476" s="71"/>
      <c r="AE476" s="77"/>
      <c r="AF476" s="103"/>
      <c r="AG476" s="3"/>
      <c r="AH476" s="3"/>
      <c r="AI476" s="3"/>
      <c r="AJ476" s="3"/>
      <c r="AK476" s="3"/>
      <c r="AL476" s="3"/>
      <c r="AM476" s="3"/>
      <c r="AN476" s="3"/>
      <c r="AO476" s="3"/>
      <c r="AP476" s="3"/>
    </row>
    <row r="477" spans="1:42" ht="15.75" customHeight="1" outlineLevel="2" x14ac:dyDescent="0.3">
      <c r="A477" s="2">
        <f t="shared" si="145"/>
        <v>22</v>
      </c>
      <c r="B477" s="40" t="s">
        <v>455</v>
      </c>
      <c r="C477" s="151">
        <f t="shared" si="141"/>
        <v>0</v>
      </c>
      <c r="D477" s="81">
        <f t="shared" si="138"/>
        <v>0</v>
      </c>
      <c r="E477" s="40"/>
      <c r="F477" s="135">
        <f t="shared" si="142"/>
        <v>0</v>
      </c>
      <c r="G477" s="86"/>
      <c r="H477" s="86"/>
      <c r="I477" s="71"/>
      <c r="J477" s="72">
        <f t="shared" si="143"/>
        <v>0</v>
      </c>
      <c r="K477" s="73">
        <v>0</v>
      </c>
      <c r="L477" s="74">
        <v>0</v>
      </c>
      <c r="M477" s="71"/>
      <c r="N477" s="72"/>
      <c r="O477" s="71"/>
      <c r="P477" s="71"/>
      <c r="Q477" s="71"/>
      <c r="R477" s="72"/>
      <c r="S477" s="71"/>
      <c r="T477" s="71"/>
      <c r="U477" s="71">
        <v>2</v>
      </c>
      <c r="V477" s="72">
        <f t="shared" si="144"/>
        <v>46</v>
      </c>
      <c r="W477" s="73">
        <v>0</v>
      </c>
      <c r="X477" s="74">
        <v>0</v>
      </c>
      <c r="Y477" s="74"/>
      <c r="Z477" s="71">
        <v>0</v>
      </c>
      <c r="AA477" s="72"/>
      <c r="AB477" s="73">
        <v>0</v>
      </c>
      <c r="AC477" s="80">
        <v>0</v>
      </c>
      <c r="AD477" s="71"/>
      <c r="AE477" s="77"/>
      <c r="AF477" s="103"/>
      <c r="AG477" s="3"/>
      <c r="AH477" s="3"/>
      <c r="AI477" s="3"/>
      <c r="AJ477" s="3"/>
      <c r="AK477" s="3"/>
      <c r="AL477" s="3"/>
      <c r="AM477" s="3"/>
      <c r="AN477" s="3"/>
      <c r="AO477" s="3"/>
      <c r="AP477" s="3"/>
    </row>
    <row r="478" spans="1:42" ht="15.75" customHeight="1" outlineLevel="2" x14ac:dyDescent="0.3">
      <c r="A478" s="2">
        <f t="shared" si="145"/>
        <v>23</v>
      </c>
      <c r="B478" s="40" t="s">
        <v>456</v>
      </c>
      <c r="C478" s="151">
        <f t="shared" si="141"/>
        <v>0</v>
      </c>
      <c r="D478" s="81">
        <f t="shared" si="138"/>
        <v>0</v>
      </c>
      <c r="E478" s="40"/>
      <c r="F478" s="135">
        <f t="shared" si="142"/>
        <v>0</v>
      </c>
      <c r="G478" s="86"/>
      <c r="H478" s="86"/>
      <c r="I478" s="71"/>
      <c r="J478" s="72">
        <f t="shared" si="143"/>
        <v>0</v>
      </c>
      <c r="K478" s="73">
        <v>0</v>
      </c>
      <c r="L478" s="74">
        <v>0</v>
      </c>
      <c r="M478" s="71"/>
      <c r="N478" s="72"/>
      <c r="O478" s="71"/>
      <c r="P478" s="71"/>
      <c r="Q478" s="71"/>
      <c r="R478" s="72"/>
      <c r="S478" s="71"/>
      <c r="T478" s="71"/>
      <c r="U478" s="71">
        <v>2</v>
      </c>
      <c r="V478" s="72">
        <f t="shared" si="144"/>
        <v>46</v>
      </c>
      <c r="W478" s="73">
        <v>0</v>
      </c>
      <c r="X478" s="74">
        <v>0</v>
      </c>
      <c r="Y478" s="74"/>
      <c r="Z478" s="71">
        <v>2</v>
      </c>
      <c r="AA478" s="72">
        <v>73.3</v>
      </c>
      <c r="AB478" s="73">
        <v>0</v>
      </c>
      <c r="AC478" s="80">
        <v>0</v>
      </c>
      <c r="AD478" s="71"/>
      <c r="AE478" s="77"/>
      <c r="AF478" s="103"/>
      <c r="AG478" s="3"/>
      <c r="AH478" s="3"/>
      <c r="AI478" s="3"/>
      <c r="AJ478" s="3"/>
      <c r="AK478" s="3"/>
      <c r="AL478" s="3"/>
      <c r="AM478" s="3"/>
      <c r="AN478" s="3"/>
      <c r="AO478" s="3"/>
      <c r="AP478" s="3"/>
    </row>
    <row r="479" spans="1:42" ht="15.75" customHeight="1" outlineLevel="2" x14ac:dyDescent="0.3">
      <c r="A479" s="2">
        <f t="shared" si="145"/>
        <v>24</v>
      </c>
      <c r="B479" s="40" t="s">
        <v>457</v>
      </c>
      <c r="C479" s="151">
        <f t="shared" si="141"/>
        <v>0</v>
      </c>
      <c r="D479" s="81">
        <f t="shared" si="138"/>
        <v>0</v>
      </c>
      <c r="E479" s="40"/>
      <c r="F479" s="135">
        <f t="shared" si="142"/>
        <v>0</v>
      </c>
      <c r="G479" s="86"/>
      <c r="H479" s="86"/>
      <c r="I479" s="71"/>
      <c r="J479" s="72">
        <f t="shared" si="143"/>
        <v>0</v>
      </c>
      <c r="K479" s="73">
        <v>0</v>
      </c>
      <c r="L479" s="74">
        <v>0</v>
      </c>
      <c r="M479" s="71"/>
      <c r="N479" s="72"/>
      <c r="O479" s="71"/>
      <c r="P479" s="71"/>
      <c r="Q479" s="71"/>
      <c r="R479" s="72"/>
      <c r="S479" s="71"/>
      <c r="T479" s="71"/>
      <c r="U479" s="71">
        <v>2</v>
      </c>
      <c r="V479" s="72">
        <f t="shared" si="144"/>
        <v>46</v>
      </c>
      <c r="W479" s="73">
        <v>0</v>
      </c>
      <c r="X479" s="74">
        <v>0</v>
      </c>
      <c r="Y479" s="74"/>
      <c r="Z479" s="71">
        <v>0</v>
      </c>
      <c r="AA479" s="72"/>
      <c r="AB479" s="73">
        <v>0</v>
      </c>
      <c r="AC479" s="80">
        <v>0</v>
      </c>
      <c r="AD479" s="71"/>
      <c r="AE479" s="77"/>
      <c r="AF479" s="103"/>
      <c r="AG479" s="3"/>
      <c r="AH479" s="3"/>
      <c r="AI479" s="3"/>
      <c r="AJ479" s="3"/>
      <c r="AK479" s="3"/>
      <c r="AL479" s="3"/>
      <c r="AM479" s="3"/>
      <c r="AN479" s="3"/>
      <c r="AO479" s="3"/>
      <c r="AP479" s="3"/>
    </row>
    <row r="480" spans="1:42" ht="15.75" customHeight="1" outlineLevel="2" x14ac:dyDescent="0.3">
      <c r="A480" s="2">
        <f t="shared" si="145"/>
        <v>25</v>
      </c>
      <c r="B480" s="40" t="s">
        <v>458</v>
      </c>
      <c r="C480" s="151">
        <f t="shared" si="141"/>
        <v>0</v>
      </c>
      <c r="D480" s="81">
        <f t="shared" si="138"/>
        <v>1</v>
      </c>
      <c r="E480" s="40"/>
      <c r="F480" s="135">
        <f t="shared" si="142"/>
        <v>0</v>
      </c>
      <c r="G480" s="86"/>
      <c r="H480" s="86"/>
      <c r="I480" s="71">
        <v>1</v>
      </c>
      <c r="J480" s="72">
        <f t="shared" si="143"/>
        <v>387.6</v>
      </c>
      <c r="K480" s="73">
        <v>0</v>
      </c>
      <c r="L480" s="74">
        <v>0</v>
      </c>
      <c r="M480" s="71"/>
      <c r="N480" s="72"/>
      <c r="O480" s="71"/>
      <c r="P480" s="71"/>
      <c r="Q480" s="71"/>
      <c r="R480" s="72"/>
      <c r="S480" s="71"/>
      <c r="T480" s="71"/>
      <c r="U480" s="71">
        <v>0</v>
      </c>
      <c r="V480" s="72">
        <f t="shared" si="144"/>
        <v>0</v>
      </c>
      <c r="W480" s="73">
        <v>0</v>
      </c>
      <c r="X480" s="74">
        <v>0</v>
      </c>
      <c r="Y480" s="74"/>
      <c r="Z480" s="71">
        <v>0</v>
      </c>
      <c r="AA480" s="72"/>
      <c r="AB480" s="73">
        <v>0</v>
      </c>
      <c r="AC480" s="80">
        <v>0</v>
      </c>
      <c r="AD480" s="71"/>
      <c r="AE480" s="77"/>
      <c r="AF480" s="103"/>
      <c r="AG480" s="3"/>
      <c r="AH480" s="3"/>
      <c r="AI480" s="3"/>
      <c r="AJ480" s="3"/>
      <c r="AK480" s="3"/>
      <c r="AL480" s="3"/>
      <c r="AM480" s="3"/>
      <c r="AN480" s="3"/>
      <c r="AO480" s="3"/>
      <c r="AP480" s="3"/>
    </row>
    <row r="481" spans="1:42" ht="15.75" customHeight="1" outlineLevel="2" x14ac:dyDescent="0.3">
      <c r="A481" s="2">
        <f t="shared" si="145"/>
        <v>26</v>
      </c>
      <c r="B481" s="40" t="s">
        <v>459</v>
      </c>
      <c r="C481" s="151">
        <f t="shared" si="141"/>
        <v>0</v>
      </c>
      <c r="D481" s="81">
        <f t="shared" si="138"/>
        <v>0</v>
      </c>
      <c r="E481" s="40"/>
      <c r="F481" s="135">
        <f t="shared" si="142"/>
        <v>0</v>
      </c>
      <c r="G481" s="86"/>
      <c r="H481" s="86"/>
      <c r="I481" s="71"/>
      <c r="J481" s="72">
        <f t="shared" si="143"/>
        <v>0</v>
      </c>
      <c r="K481" s="73">
        <v>0</v>
      </c>
      <c r="L481" s="74">
        <v>0</v>
      </c>
      <c r="M481" s="71"/>
      <c r="N481" s="72"/>
      <c r="O481" s="71"/>
      <c r="P481" s="71"/>
      <c r="Q481" s="71"/>
      <c r="R481" s="72"/>
      <c r="S481" s="71"/>
      <c r="T481" s="71"/>
      <c r="U481" s="71">
        <v>0</v>
      </c>
      <c r="V481" s="72">
        <f t="shared" si="144"/>
        <v>0</v>
      </c>
      <c r="W481" s="73">
        <v>0</v>
      </c>
      <c r="X481" s="74">
        <v>0</v>
      </c>
      <c r="Y481" s="74"/>
      <c r="Z481" s="71">
        <v>0</v>
      </c>
      <c r="AA481" s="72"/>
      <c r="AB481" s="73">
        <v>0</v>
      </c>
      <c r="AC481" s="80">
        <v>0</v>
      </c>
      <c r="AD481" s="71"/>
      <c r="AE481" s="77"/>
      <c r="AF481" s="103"/>
      <c r="AG481" s="3"/>
      <c r="AH481" s="3"/>
      <c r="AI481" s="3"/>
      <c r="AJ481" s="3"/>
      <c r="AK481" s="3"/>
      <c r="AL481" s="3"/>
      <c r="AM481" s="3"/>
      <c r="AN481" s="3"/>
      <c r="AO481" s="3"/>
      <c r="AP481" s="3"/>
    </row>
    <row r="482" spans="1:42" ht="15.75" customHeight="1" outlineLevel="2" x14ac:dyDescent="0.3">
      <c r="A482" s="2">
        <f t="shared" si="145"/>
        <v>27</v>
      </c>
      <c r="B482" s="40" t="s">
        <v>460</v>
      </c>
      <c r="C482" s="151">
        <f t="shared" si="141"/>
        <v>0</v>
      </c>
      <c r="D482" s="81">
        <f t="shared" si="138"/>
        <v>0</v>
      </c>
      <c r="E482" s="40"/>
      <c r="F482" s="135">
        <f t="shared" si="142"/>
        <v>0</v>
      </c>
      <c r="G482" s="86"/>
      <c r="H482" s="86"/>
      <c r="I482" s="71"/>
      <c r="J482" s="72">
        <f t="shared" si="143"/>
        <v>0</v>
      </c>
      <c r="K482" s="73">
        <v>0</v>
      </c>
      <c r="L482" s="74">
        <v>0</v>
      </c>
      <c r="M482" s="71"/>
      <c r="N482" s="72"/>
      <c r="O482" s="71"/>
      <c r="P482" s="71"/>
      <c r="Q482" s="71"/>
      <c r="R482" s="72"/>
      <c r="S482" s="71"/>
      <c r="T482" s="71"/>
      <c r="U482" s="71">
        <v>2</v>
      </c>
      <c r="V482" s="72">
        <f t="shared" si="144"/>
        <v>46</v>
      </c>
      <c r="W482" s="73">
        <v>0</v>
      </c>
      <c r="X482" s="74">
        <v>0</v>
      </c>
      <c r="Y482" s="74"/>
      <c r="Z482" s="71">
        <v>0</v>
      </c>
      <c r="AA482" s="72"/>
      <c r="AB482" s="73">
        <v>0</v>
      </c>
      <c r="AC482" s="80">
        <v>0</v>
      </c>
      <c r="AD482" s="71"/>
      <c r="AE482" s="77"/>
      <c r="AF482" s="103"/>
      <c r="AG482" s="3"/>
      <c r="AH482" s="3"/>
      <c r="AI482" s="3"/>
      <c r="AJ482" s="3"/>
      <c r="AK482" s="3"/>
      <c r="AL482" s="3"/>
      <c r="AM482" s="3"/>
      <c r="AN482" s="3"/>
      <c r="AO482" s="3"/>
      <c r="AP482" s="3"/>
    </row>
    <row r="483" spans="1:42" ht="15.75" customHeight="1" outlineLevel="2" x14ac:dyDescent="0.3">
      <c r="A483" s="2">
        <f t="shared" si="145"/>
        <v>28</v>
      </c>
      <c r="B483" s="40" t="s">
        <v>461</v>
      </c>
      <c r="C483" s="151">
        <f t="shared" si="141"/>
        <v>0</v>
      </c>
      <c r="D483" s="81">
        <f t="shared" si="138"/>
        <v>0</v>
      </c>
      <c r="E483" s="40"/>
      <c r="F483" s="135">
        <f t="shared" si="142"/>
        <v>0</v>
      </c>
      <c r="G483" s="86"/>
      <c r="H483" s="86"/>
      <c r="I483" s="71"/>
      <c r="J483" s="72">
        <f t="shared" si="143"/>
        <v>0</v>
      </c>
      <c r="K483" s="73">
        <v>0</v>
      </c>
      <c r="L483" s="74">
        <v>0</v>
      </c>
      <c r="M483" s="71"/>
      <c r="N483" s="72"/>
      <c r="O483" s="71"/>
      <c r="P483" s="71"/>
      <c r="Q483" s="71"/>
      <c r="R483" s="72"/>
      <c r="S483" s="71"/>
      <c r="T483" s="71"/>
      <c r="U483" s="71">
        <v>12</v>
      </c>
      <c r="V483" s="72">
        <f t="shared" si="144"/>
        <v>276</v>
      </c>
      <c r="W483" s="73">
        <v>0</v>
      </c>
      <c r="X483" s="74">
        <v>0</v>
      </c>
      <c r="Y483" s="74"/>
      <c r="Z483" s="71">
        <v>2</v>
      </c>
      <c r="AA483" s="72">
        <v>73.3</v>
      </c>
      <c r="AB483" s="73">
        <v>0</v>
      </c>
      <c r="AC483" s="80">
        <v>0</v>
      </c>
      <c r="AD483" s="71"/>
      <c r="AE483" s="77"/>
      <c r="AF483" s="103"/>
      <c r="AG483" s="3"/>
      <c r="AH483" s="3"/>
      <c r="AI483" s="3"/>
      <c r="AJ483" s="3"/>
      <c r="AK483" s="3"/>
      <c r="AL483" s="3"/>
      <c r="AM483" s="3"/>
      <c r="AN483" s="3"/>
      <c r="AO483" s="3"/>
      <c r="AP483" s="3"/>
    </row>
    <row r="484" spans="1:42" ht="15.75" customHeight="1" outlineLevel="2" x14ac:dyDescent="0.3">
      <c r="A484" s="2">
        <f t="shared" si="145"/>
        <v>29</v>
      </c>
      <c r="B484" s="40" t="s">
        <v>462</v>
      </c>
      <c r="C484" s="151">
        <f t="shared" si="141"/>
        <v>0</v>
      </c>
      <c r="D484" s="81">
        <f t="shared" si="138"/>
        <v>1</v>
      </c>
      <c r="E484" s="40"/>
      <c r="F484" s="135">
        <f t="shared" si="142"/>
        <v>0</v>
      </c>
      <c r="G484" s="86"/>
      <c r="H484" s="86"/>
      <c r="I484" s="71">
        <v>1</v>
      </c>
      <c r="J484" s="72">
        <f t="shared" si="143"/>
        <v>387.6</v>
      </c>
      <c r="K484" s="73">
        <v>0</v>
      </c>
      <c r="L484" s="74">
        <v>0</v>
      </c>
      <c r="M484" s="71"/>
      <c r="N484" s="72"/>
      <c r="O484" s="71"/>
      <c r="P484" s="71"/>
      <c r="Q484" s="71"/>
      <c r="R484" s="72"/>
      <c r="S484" s="71"/>
      <c r="T484" s="71"/>
      <c r="U484" s="71">
        <v>6</v>
      </c>
      <c r="V484" s="72">
        <f t="shared" si="144"/>
        <v>138</v>
      </c>
      <c r="W484" s="73">
        <v>0</v>
      </c>
      <c r="X484" s="74">
        <v>0</v>
      </c>
      <c r="Y484" s="74"/>
      <c r="Z484" s="71">
        <v>0</v>
      </c>
      <c r="AA484" s="72"/>
      <c r="AB484" s="73">
        <v>0</v>
      </c>
      <c r="AC484" s="80">
        <v>0</v>
      </c>
      <c r="AD484" s="71"/>
      <c r="AE484" s="77"/>
      <c r="AF484" s="103"/>
      <c r="AG484" s="3"/>
      <c r="AH484" s="3"/>
      <c r="AI484" s="3"/>
      <c r="AJ484" s="3"/>
      <c r="AK484" s="3"/>
      <c r="AL484" s="3"/>
      <c r="AM484" s="3"/>
      <c r="AN484" s="3"/>
      <c r="AO484" s="3"/>
      <c r="AP484" s="3"/>
    </row>
    <row r="485" spans="1:42" ht="15.75" customHeight="1" outlineLevel="2" x14ac:dyDescent="0.3">
      <c r="A485" s="2">
        <f t="shared" si="145"/>
        <v>30</v>
      </c>
      <c r="B485" s="40" t="s">
        <v>463</v>
      </c>
      <c r="C485" s="151">
        <f t="shared" si="141"/>
        <v>0</v>
      </c>
      <c r="D485" s="81">
        <f t="shared" si="138"/>
        <v>0</v>
      </c>
      <c r="E485" s="40"/>
      <c r="F485" s="135">
        <f t="shared" si="142"/>
        <v>0</v>
      </c>
      <c r="G485" s="86"/>
      <c r="H485" s="86"/>
      <c r="I485" s="71"/>
      <c r="J485" s="72">
        <f t="shared" si="143"/>
        <v>0</v>
      </c>
      <c r="K485" s="73">
        <v>0</v>
      </c>
      <c r="L485" s="74">
        <v>0</v>
      </c>
      <c r="M485" s="71"/>
      <c r="N485" s="72"/>
      <c r="O485" s="71"/>
      <c r="P485" s="71"/>
      <c r="Q485" s="71"/>
      <c r="R485" s="72"/>
      <c r="S485" s="71"/>
      <c r="T485" s="71"/>
      <c r="U485" s="71">
        <v>10</v>
      </c>
      <c r="V485" s="72">
        <f t="shared" si="144"/>
        <v>230</v>
      </c>
      <c r="W485" s="73">
        <v>0</v>
      </c>
      <c r="X485" s="74">
        <v>0</v>
      </c>
      <c r="Y485" s="74"/>
      <c r="Z485" s="71">
        <v>3</v>
      </c>
      <c r="AA485" s="72">
        <v>109.9</v>
      </c>
      <c r="AB485" s="73">
        <v>0</v>
      </c>
      <c r="AC485" s="80">
        <v>0</v>
      </c>
      <c r="AD485" s="71"/>
      <c r="AE485" s="77"/>
      <c r="AF485" s="103"/>
      <c r="AG485" s="3"/>
      <c r="AH485" s="3"/>
      <c r="AI485" s="3"/>
      <c r="AJ485" s="3"/>
      <c r="AK485" s="3"/>
      <c r="AL485" s="3"/>
      <c r="AM485" s="3"/>
      <c r="AN485" s="3"/>
      <c r="AO485" s="3"/>
      <c r="AP485" s="3"/>
    </row>
    <row r="486" spans="1:42" ht="15.75" customHeight="1" outlineLevel="2" x14ac:dyDescent="0.3">
      <c r="A486" s="2">
        <f t="shared" si="145"/>
        <v>31</v>
      </c>
      <c r="B486" s="40" t="s">
        <v>464</v>
      </c>
      <c r="C486" s="151">
        <f t="shared" si="141"/>
        <v>0</v>
      </c>
      <c r="D486" s="81">
        <f t="shared" si="138"/>
        <v>0</v>
      </c>
      <c r="E486" s="40"/>
      <c r="F486" s="135">
        <f t="shared" si="142"/>
        <v>0</v>
      </c>
      <c r="G486" s="86"/>
      <c r="H486" s="86"/>
      <c r="I486" s="71"/>
      <c r="J486" s="72">
        <f t="shared" si="143"/>
        <v>0</v>
      </c>
      <c r="K486" s="73">
        <v>0</v>
      </c>
      <c r="L486" s="74">
        <v>0</v>
      </c>
      <c r="M486" s="71"/>
      <c r="N486" s="72"/>
      <c r="O486" s="71"/>
      <c r="P486" s="71"/>
      <c r="Q486" s="71"/>
      <c r="R486" s="72"/>
      <c r="S486" s="71"/>
      <c r="T486" s="71"/>
      <c r="U486" s="71">
        <v>20</v>
      </c>
      <c r="V486" s="72">
        <f t="shared" si="144"/>
        <v>460</v>
      </c>
      <c r="W486" s="73">
        <v>0</v>
      </c>
      <c r="X486" s="74">
        <v>0</v>
      </c>
      <c r="Y486" s="74"/>
      <c r="Z486" s="71">
        <v>4</v>
      </c>
      <c r="AA486" s="72">
        <v>146.6</v>
      </c>
      <c r="AB486" s="73">
        <v>0</v>
      </c>
      <c r="AC486" s="80">
        <v>0</v>
      </c>
      <c r="AD486" s="71"/>
      <c r="AE486" s="77"/>
      <c r="AF486" s="103"/>
      <c r="AG486" s="3"/>
      <c r="AH486" s="3"/>
      <c r="AI486" s="3"/>
      <c r="AJ486" s="3"/>
      <c r="AK486" s="3"/>
      <c r="AL486" s="3"/>
      <c r="AM486" s="3"/>
      <c r="AN486" s="3"/>
      <c r="AO486" s="3"/>
      <c r="AP486" s="3"/>
    </row>
    <row r="487" spans="1:42" ht="15.75" customHeight="1" outlineLevel="2" x14ac:dyDescent="0.3">
      <c r="A487" s="2">
        <f t="shared" si="145"/>
        <v>32</v>
      </c>
      <c r="B487" s="40" t="s">
        <v>465</v>
      </c>
      <c r="C487" s="151">
        <f t="shared" si="141"/>
        <v>0</v>
      </c>
      <c r="D487" s="81">
        <f t="shared" si="138"/>
        <v>0</v>
      </c>
      <c r="E487" s="40"/>
      <c r="F487" s="135">
        <f t="shared" si="142"/>
        <v>0</v>
      </c>
      <c r="G487" s="86"/>
      <c r="H487" s="86"/>
      <c r="I487" s="71"/>
      <c r="J487" s="72">
        <f t="shared" si="143"/>
        <v>0</v>
      </c>
      <c r="K487" s="73">
        <v>0</v>
      </c>
      <c r="L487" s="74">
        <v>0</v>
      </c>
      <c r="M487" s="71"/>
      <c r="N487" s="72"/>
      <c r="O487" s="71"/>
      <c r="P487" s="71"/>
      <c r="Q487" s="71"/>
      <c r="R487" s="72"/>
      <c r="S487" s="71"/>
      <c r="T487" s="71"/>
      <c r="U487" s="71">
        <v>10</v>
      </c>
      <c r="V487" s="72">
        <f t="shared" si="144"/>
        <v>230</v>
      </c>
      <c r="W487" s="73">
        <v>0</v>
      </c>
      <c r="X487" s="74">
        <v>0</v>
      </c>
      <c r="Y487" s="74"/>
      <c r="Z487" s="71">
        <v>10</v>
      </c>
      <c r="AA487" s="72">
        <v>366.4</v>
      </c>
      <c r="AB487" s="73">
        <v>0</v>
      </c>
      <c r="AC487" s="80">
        <v>0</v>
      </c>
      <c r="AD487" s="71"/>
      <c r="AE487" s="77"/>
      <c r="AF487" s="103"/>
      <c r="AG487" s="3"/>
      <c r="AH487" s="3"/>
      <c r="AI487" s="3"/>
      <c r="AJ487" s="3"/>
      <c r="AK487" s="3"/>
      <c r="AL487" s="3"/>
      <c r="AM487" s="3"/>
      <c r="AN487" s="3"/>
      <c r="AO487" s="3"/>
      <c r="AP487" s="3"/>
    </row>
    <row r="488" spans="1:42" ht="15.75" customHeight="1" outlineLevel="2" x14ac:dyDescent="0.3">
      <c r="A488" s="2">
        <f t="shared" si="145"/>
        <v>33</v>
      </c>
      <c r="B488" s="40" t="s">
        <v>466</v>
      </c>
      <c r="C488" s="151">
        <f t="shared" si="141"/>
        <v>0</v>
      </c>
      <c r="D488" s="81">
        <f t="shared" si="138"/>
        <v>0</v>
      </c>
      <c r="E488" s="40"/>
      <c r="F488" s="135">
        <f t="shared" si="142"/>
        <v>0</v>
      </c>
      <c r="G488" s="86"/>
      <c r="H488" s="86"/>
      <c r="I488" s="71"/>
      <c r="J488" s="72">
        <f t="shared" si="143"/>
        <v>0</v>
      </c>
      <c r="K488" s="73">
        <v>0</v>
      </c>
      <c r="L488" s="74">
        <v>0</v>
      </c>
      <c r="M488" s="71"/>
      <c r="N488" s="72"/>
      <c r="O488" s="71"/>
      <c r="P488" s="71"/>
      <c r="Q488" s="71"/>
      <c r="R488" s="72"/>
      <c r="S488" s="71"/>
      <c r="T488" s="71"/>
      <c r="U488" s="71">
        <v>25</v>
      </c>
      <c r="V488" s="72">
        <f t="shared" si="144"/>
        <v>575</v>
      </c>
      <c r="W488" s="73">
        <v>0</v>
      </c>
      <c r="X488" s="74">
        <v>0</v>
      </c>
      <c r="Y488" s="74"/>
      <c r="Z488" s="71">
        <v>5</v>
      </c>
      <c r="AA488" s="72">
        <v>183.2</v>
      </c>
      <c r="AB488" s="73">
        <v>0</v>
      </c>
      <c r="AC488" s="80">
        <v>0</v>
      </c>
      <c r="AD488" s="71"/>
      <c r="AE488" s="77"/>
      <c r="AF488" s="103"/>
      <c r="AG488" s="3"/>
      <c r="AH488" s="3"/>
      <c r="AI488" s="3"/>
      <c r="AJ488" s="3"/>
      <c r="AK488" s="3"/>
      <c r="AL488" s="3"/>
      <c r="AM488" s="3"/>
      <c r="AN488" s="3"/>
      <c r="AO488" s="3"/>
      <c r="AP488" s="3"/>
    </row>
    <row r="489" spans="1:42" ht="15" customHeight="1" outlineLevel="1" x14ac:dyDescent="0.3">
      <c r="A489" s="176"/>
      <c r="B489" s="160"/>
      <c r="C489" s="26"/>
      <c r="D489" s="26"/>
      <c r="E489" s="26"/>
      <c r="F489" s="81"/>
      <c r="G489" s="81"/>
      <c r="H489" s="81"/>
      <c r="I489" s="71"/>
      <c r="J489" s="72"/>
      <c r="K489" s="73"/>
      <c r="L489" s="71"/>
      <c r="M489" s="71"/>
      <c r="N489" s="72"/>
      <c r="O489" s="71"/>
      <c r="P489" s="71"/>
      <c r="Q489" s="71"/>
      <c r="R489" s="72"/>
      <c r="S489" s="71"/>
      <c r="T489" s="71"/>
      <c r="U489" s="71"/>
      <c r="V489" s="72"/>
      <c r="W489" s="73"/>
      <c r="X489" s="71"/>
      <c r="Y489" s="71"/>
      <c r="Z489" s="71"/>
      <c r="AA489" s="72"/>
      <c r="AB489" s="73"/>
      <c r="AC489" s="75"/>
      <c r="AD489" s="76"/>
      <c r="AE489" s="77"/>
      <c r="AF489" s="77"/>
    </row>
    <row r="490" spans="1:42" ht="15.75" customHeight="1" outlineLevel="1" x14ac:dyDescent="0.3">
      <c r="A490" s="2"/>
      <c r="B490" s="45" t="s">
        <v>467</v>
      </c>
      <c r="C490" s="65">
        <f t="shared" ref="C490" si="146">SUM(C491:C521)</f>
        <v>63</v>
      </c>
      <c r="D490" s="25">
        <f t="shared" ref="D490:D521" si="147">I490+M490+Q490</f>
        <v>31</v>
      </c>
      <c r="E490" s="45"/>
      <c r="F490" s="65">
        <f t="shared" ref="F490" si="148">SUM(F491:F521)</f>
        <v>31</v>
      </c>
      <c r="G490" s="90"/>
      <c r="H490" s="90"/>
      <c r="I490" s="65">
        <f t="shared" ref="I490:AC490" si="149">SUM(I491:I521)</f>
        <v>31</v>
      </c>
      <c r="J490" s="66">
        <f t="shared" si="149"/>
        <v>12015.600000000006</v>
      </c>
      <c r="K490" s="68">
        <f t="shared" si="149"/>
        <v>31</v>
      </c>
      <c r="L490" s="66">
        <f t="shared" si="149"/>
        <v>7596.7979999999998</v>
      </c>
      <c r="M490" s="65"/>
      <c r="N490" s="66"/>
      <c r="O490" s="65"/>
      <c r="P490" s="65"/>
      <c r="Q490" s="65"/>
      <c r="R490" s="66"/>
      <c r="S490" s="65"/>
      <c r="T490" s="65"/>
      <c r="U490" s="65">
        <f t="shared" si="149"/>
        <v>22</v>
      </c>
      <c r="V490" s="66">
        <f t="shared" si="149"/>
        <v>506</v>
      </c>
      <c r="W490" s="68">
        <f t="shared" si="149"/>
        <v>22</v>
      </c>
      <c r="X490" s="67">
        <f t="shared" si="149"/>
        <v>499.4</v>
      </c>
      <c r="Y490" s="67"/>
      <c r="Z490" s="65">
        <f t="shared" si="149"/>
        <v>10</v>
      </c>
      <c r="AA490" s="66">
        <f t="shared" si="149"/>
        <v>366.10000000000008</v>
      </c>
      <c r="AB490" s="68">
        <f t="shared" si="149"/>
        <v>10</v>
      </c>
      <c r="AC490" s="69">
        <f t="shared" si="149"/>
        <v>310</v>
      </c>
      <c r="AD490" s="71"/>
      <c r="AE490" s="77"/>
      <c r="AF490" s="77"/>
    </row>
    <row r="491" spans="1:42" ht="15" customHeight="1" outlineLevel="2" x14ac:dyDescent="0.3">
      <c r="A491" s="2">
        <v>1</v>
      </c>
      <c r="B491" s="40" t="s">
        <v>468</v>
      </c>
      <c r="C491" s="151">
        <f t="shared" ref="C491:C521" si="150">F491+W491+AB491</f>
        <v>8</v>
      </c>
      <c r="D491" s="81">
        <f t="shared" si="147"/>
        <v>1</v>
      </c>
      <c r="E491" s="40"/>
      <c r="F491" s="135">
        <f t="shared" ref="F491:F521" si="151">K491+O491+S491</f>
        <v>1</v>
      </c>
      <c r="G491" s="86"/>
      <c r="H491" s="86"/>
      <c r="I491" s="71">
        <v>1</v>
      </c>
      <c r="J491" s="72">
        <f t="shared" ref="J491:J521" si="152">387.6*I491</f>
        <v>387.6</v>
      </c>
      <c r="K491" s="73">
        <v>1</v>
      </c>
      <c r="L491" s="74">
        <v>245.05799999999999</v>
      </c>
      <c r="M491" s="71"/>
      <c r="N491" s="72"/>
      <c r="O491" s="71"/>
      <c r="P491" s="71"/>
      <c r="Q491" s="71"/>
      <c r="R491" s="72"/>
      <c r="S491" s="71"/>
      <c r="T491" s="71"/>
      <c r="U491" s="71">
        <v>5</v>
      </c>
      <c r="V491" s="72">
        <f>U491*23</f>
        <v>115</v>
      </c>
      <c r="W491" s="73">
        <v>5</v>
      </c>
      <c r="X491" s="74">
        <v>113.5</v>
      </c>
      <c r="Y491" s="74"/>
      <c r="Z491" s="71">
        <v>2</v>
      </c>
      <c r="AA491" s="72">
        <v>73.3</v>
      </c>
      <c r="AB491" s="73">
        <v>2</v>
      </c>
      <c r="AC491" s="75">
        <v>62</v>
      </c>
      <c r="AD491" s="71"/>
      <c r="AE491" s="77"/>
      <c r="AF491" s="77"/>
    </row>
    <row r="492" spans="1:42" ht="15" customHeight="1" outlineLevel="2" x14ac:dyDescent="0.3">
      <c r="A492" s="2">
        <f>A491+1</f>
        <v>2</v>
      </c>
      <c r="B492" s="40" t="s">
        <v>469</v>
      </c>
      <c r="C492" s="151">
        <f t="shared" si="150"/>
        <v>5</v>
      </c>
      <c r="D492" s="81">
        <f t="shared" si="147"/>
        <v>1</v>
      </c>
      <c r="E492" s="40"/>
      <c r="F492" s="135">
        <f t="shared" si="151"/>
        <v>1</v>
      </c>
      <c r="G492" s="86"/>
      <c r="H492" s="86"/>
      <c r="I492" s="71">
        <v>1</v>
      </c>
      <c r="J492" s="72">
        <f t="shared" si="152"/>
        <v>387.6</v>
      </c>
      <c r="K492" s="73">
        <v>1</v>
      </c>
      <c r="L492" s="74">
        <v>245.05799999999999</v>
      </c>
      <c r="M492" s="71"/>
      <c r="N492" s="72"/>
      <c r="O492" s="71"/>
      <c r="P492" s="71"/>
      <c r="Q492" s="71"/>
      <c r="R492" s="72"/>
      <c r="S492" s="71"/>
      <c r="T492" s="71"/>
      <c r="U492" s="71">
        <v>3</v>
      </c>
      <c r="V492" s="72">
        <f t="shared" ref="V492:V493" si="153">U492*23</f>
        <v>69</v>
      </c>
      <c r="W492" s="73">
        <v>3</v>
      </c>
      <c r="X492" s="74">
        <v>68.099999999999994</v>
      </c>
      <c r="Y492" s="74"/>
      <c r="Z492" s="71">
        <v>1</v>
      </c>
      <c r="AA492" s="72">
        <v>36.6</v>
      </c>
      <c r="AB492" s="73">
        <v>1</v>
      </c>
      <c r="AC492" s="75">
        <v>31</v>
      </c>
      <c r="AD492" s="71"/>
      <c r="AE492" s="77"/>
      <c r="AF492" s="77"/>
    </row>
    <row r="493" spans="1:42" ht="15" customHeight="1" outlineLevel="2" x14ac:dyDescent="0.3">
      <c r="A493" s="2">
        <f t="shared" ref="A493:A521" si="154">A492+1</f>
        <v>3</v>
      </c>
      <c r="B493" s="40" t="s">
        <v>470</v>
      </c>
      <c r="C493" s="151">
        <f t="shared" si="150"/>
        <v>5</v>
      </c>
      <c r="D493" s="81">
        <f t="shared" si="147"/>
        <v>1</v>
      </c>
      <c r="E493" s="40"/>
      <c r="F493" s="135">
        <f t="shared" si="151"/>
        <v>1</v>
      </c>
      <c r="G493" s="86"/>
      <c r="H493" s="86"/>
      <c r="I493" s="71">
        <v>1</v>
      </c>
      <c r="J493" s="72">
        <f t="shared" si="152"/>
        <v>387.6</v>
      </c>
      <c r="K493" s="73">
        <v>1</v>
      </c>
      <c r="L493" s="74">
        <v>245.05799999999999</v>
      </c>
      <c r="M493" s="71"/>
      <c r="N493" s="72"/>
      <c r="O493" s="71"/>
      <c r="P493" s="71"/>
      <c r="Q493" s="71"/>
      <c r="R493" s="72"/>
      <c r="S493" s="71"/>
      <c r="T493" s="71"/>
      <c r="U493" s="71">
        <v>3</v>
      </c>
      <c r="V493" s="72">
        <f t="shared" si="153"/>
        <v>69</v>
      </c>
      <c r="W493" s="73">
        <v>3</v>
      </c>
      <c r="X493" s="74">
        <v>68.099999999999994</v>
      </c>
      <c r="Y493" s="74"/>
      <c r="Z493" s="71">
        <v>1</v>
      </c>
      <c r="AA493" s="72">
        <v>36.6</v>
      </c>
      <c r="AB493" s="73">
        <v>1</v>
      </c>
      <c r="AC493" s="75">
        <v>31</v>
      </c>
      <c r="AD493" s="71"/>
      <c r="AE493" s="77"/>
      <c r="AF493" s="77"/>
    </row>
    <row r="494" spans="1:42" ht="15" customHeight="1" outlineLevel="2" x14ac:dyDescent="0.3">
      <c r="A494" s="2">
        <f t="shared" si="154"/>
        <v>4</v>
      </c>
      <c r="B494" s="40" t="s">
        <v>471</v>
      </c>
      <c r="C494" s="151">
        <f t="shared" si="150"/>
        <v>1</v>
      </c>
      <c r="D494" s="81">
        <f t="shared" si="147"/>
        <v>1</v>
      </c>
      <c r="E494" s="40"/>
      <c r="F494" s="135">
        <f t="shared" si="151"/>
        <v>1</v>
      </c>
      <c r="G494" s="86"/>
      <c r="H494" s="86"/>
      <c r="I494" s="71">
        <v>1</v>
      </c>
      <c r="J494" s="72">
        <f t="shared" si="152"/>
        <v>387.6</v>
      </c>
      <c r="K494" s="73">
        <v>1</v>
      </c>
      <c r="L494" s="74">
        <v>245.05799999999999</v>
      </c>
      <c r="M494" s="71"/>
      <c r="N494" s="72"/>
      <c r="O494" s="71"/>
      <c r="P494" s="71"/>
      <c r="Q494" s="71"/>
      <c r="R494" s="72"/>
      <c r="S494" s="71"/>
      <c r="T494" s="71"/>
      <c r="U494" s="71"/>
      <c r="V494" s="72"/>
      <c r="W494" s="73"/>
      <c r="X494" s="71"/>
      <c r="Y494" s="71"/>
      <c r="Z494" s="71"/>
      <c r="AA494" s="72"/>
      <c r="AB494" s="73"/>
      <c r="AC494" s="75"/>
      <c r="AD494" s="71"/>
      <c r="AE494" s="77"/>
      <c r="AF494" s="77"/>
    </row>
    <row r="495" spans="1:42" ht="15" customHeight="1" outlineLevel="2" x14ac:dyDescent="0.3">
      <c r="A495" s="2">
        <f t="shared" si="154"/>
        <v>5</v>
      </c>
      <c r="B495" s="40" t="s">
        <v>472</v>
      </c>
      <c r="C495" s="151">
        <f t="shared" si="150"/>
        <v>1</v>
      </c>
      <c r="D495" s="81">
        <f t="shared" si="147"/>
        <v>1</v>
      </c>
      <c r="E495" s="40"/>
      <c r="F495" s="135">
        <f t="shared" si="151"/>
        <v>1</v>
      </c>
      <c r="G495" s="86"/>
      <c r="H495" s="86"/>
      <c r="I495" s="71">
        <v>1</v>
      </c>
      <c r="J495" s="72">
        <f t="shared" si="152"/>
        <v>387.6</v>
      </c>
      <c r="K495" s="73">
        <v>1</v>
      </c>
      <c r="L495" s="74">
        <v>245.05799999999999</v>
      </c>
      <c r="M495" s="71"/>
      <c r="N495" s="72"/>
      <c r="O495" s="71"/>
      <c r="P495" s="71"/>
      <c r="Q495" s="71"/>
      <c r="R495" s="72"/>
      <c r="S495" s="71"/>
      <c r="T495" s="71"/>
      <c r="U495" s="71"/>
      <c r="V495" s="72"/>
      <c r="W495" s="73"/>
      <c r="X495" s="71"/>
      <c r="Y495" s="71"/>
      <c r="Z495" s="71"/>
      <c r="AA495" s="72"/>
      <c r="AB495" s="73"/>
      <c r="AC495" s="75"/>
      <c r="AD495" s="71"/>
      <c r="AE495" s="77"/>
      <c r="AF495" s="77"/>
    </row>
    <row r="496" spans="1:42" ht="15" customHeight="1" outlineLevel="2" x14ac:dyDescent="0.3">
      <c r="A496" s="2">
        <f t="shared" si="154"/>
        <v>6</v>
      </c>
      <c r="B496" s="40" t="s">
        <v>473</v>
      </c>
      <c r="C496" s="151">
        <f t="shared" si="150"/>
        <v>1</v>
      </c>
      <c r="D496" s="81">
        <f t="shared" si="147"/>
        <v>1</v>
      </c>
      <c r="E496" s="40"/>
      <c r="F496" s="135">
        <f t="shared" si="151"/>
        <v>1</v>
      </c>
      <c r="G496" s="86"/>
      <c r="H496" s="86"/>
      <c r="I496" s="71">
        <v>1</v>
      </c>
      <c r="J496" s="72">
        <f t="shared" si="152"/>
        <v>387.6</v>
      </c>
      <c r="K496" s="73">
        <v>1</v>
      </c>
      <c r="L496" s="74">
        <v>245.05799999999999</v>
      </c>
      <c r="M496" s="71"/>
      <c r="N496" s="72"/>
      <c r="O496" s="71"/>
      <c r="P496" s="71"/>
      <c r="Q496" s="71"/>
      <c r="R496" s="72"/>
      <c r="S496" s="71"/>
      <c r="T496" s="71"/>
      <c r="U496" s="71"/>
      <c r="V496" s="72"/>
      <c r="W496" s="73"/>
      <c r="X496" s="71"/>
      <c r="Y496" s="71"/>
      <c r="Z496" s="71"/>
      <c r="AA496" s="72"/>
      <c r="AB496" s="73"/>
      <c r="AC496" s="75"/>
      <c r="AD496" s="71"/>
      <c r="AE496" s="77"/>
      <c r="AF496" s="77"/>
    </row>
    <row r="497" spans="1:32" ht="15" customHeight="1" outlineLevel="2" x14ac:dyDescent="0.3">
      <c r="A497" s="2">
        <f t="shared" si="154"/>
        <v>7</v>
      </c>
      <c r="B497" s="40" t="s">
        <v>474</v>
      </c>
      <c r="C497" s="151">
        <f t="shared" si="150"/>
        <v>1</v>
      </c>
      <c r="D497" s="81">
        <f t="shared" si="147"/>
        <v>1</v>
      </c>
      <c r="E497" s="40"/>
      <c r="F497" s="135">
        <f t="shared" si="151"/>
        <v>1</v>
      </c>
      <c r="G497" s="86"/>
      <c r="H497" s="86"/>
      <c r="I497" s="71">
        <v>1</v>
      </c>
      <c r="J497" s="72">
        <f t="shared" si="152"/>
        <v>387.6</v>
      </c>
      <c r="K497" s="73">
        <v>1</v>
      </c>
      <c r="L497" s="74">
        <v>245.05799999999999</v>
      </c>
      <c r="M497" s="71"/>
      <c r="N497" s="72"/>
      <c r="O497" s="71"/>
      <c r="P497" s="71"/>
      <c r="Q497" s="71"/>
      <c r="R497" s="72"/>
      <c r="S497" s="71"/>
      <c r="T497" s="71"/>
      <c r="U497" s="71"/>
      <c r="V497" s="72"/>
      <c r="W497" s="73"/>
      <c r="X497" s="71"/>
      <c r="Y497" s="71"/>
      <c r="Z497" s="71"/>
      <c r="AA497" s="72"/>
      <c r="AB497" s="73"/>
      <c r="AC497" s="75"/>
      <c r="AD497" s="71"/>
      <c r="AE497" s="77"/>
      <c r="AF497" s="77"/>
    </row>
    <row r="498" spans="1:32" ht="15" customHeight="1" outlineLevel="2" x14ac:dyDescent="0.3">
      <c r="A498" s="2">
        <f t="shared" si="154"/>
        <v>8</v>
      </c>
      <c r="B498" s="40" t="s">
        <v>475</v>
      </c>
      <c r="C498" s="151">
        <f t="shared" si="150"/>
        <v>1</v>
      </c>
      <c r="D498" s="81">
        <f t="shared" si="147"/>
        <v>1</v>
      </c>
      <c r="E498" s="40"/>
      <c r="F498" s="135">
        <f t="shared" si="151"/>
        <v>1</v>
      </c>
      <c r="G498" s="86"/>
      <c r="H498" s="86"/>
      <c r="I498" s="71">
        <v>1</v>
      </c>
      <c r="J498" s="72">
        <f t="shared" si="152"/>
        <v>387.6</v>
      </c>
      <c r="K498" s="73">
        <v>1</v>
      </c>
      <c r="L498" s="74">
        <v>245.05799999999999</v>
      </c>
      <c r="M498" s="71"/>
      <c r="N498" s="72"/>
      <c r="O498" s="71"/>
      <c r="P498" s="71"/>
      <c r="Q498" s="71"/>
      <c r="R498" s="72"/>
      <c r="S498" s="71"/>
      <c r="T498" s="71"/>
      <c r="U498" s="71"/>
      <c r="V498" s="72"/>
      <c r="W498" s="73"/>
      <c r="X498" s="71"/>
      <c r="Y498" s="71"/>
      <c r="Z498" s="71"/>
      <c r="AA498" s="72"/>
      <c r="AB498" s="73"/>
      <c r="AC498" s="75"/>
      <c r="AD498" s="71"/>
      <c r="AE498" s="77"/>
      <c r="AF498" s="77"/>
    </row>
    <row r="499" spans="1:32" ht="15" customHeight="1" outlineLevel="2" x14ac:dyDescent="0.3">
      <c r="A499" s="2">
        <f t="shared" si="154"/>
        <v>9</v>
      </c>
      <c r="B499" s="40" t="s">
        <v>476</v>
      </c>
      <c r="C499" s="151">
        <f t="shared" si="150"/>
        <v>1</v>
      </c>
      <c r="D499" s="81">
        <f t="shared" si="147"/>
        <v>1</v>
      </c>
      <c r="E499" s="40"/>
      <c r="F499" s="135">
        <f t="shared" si="151"/>
        <v>1</v>
      </c>
      <c r="G499" s="86"/>
      <c r="H499" s="86"/>
      <c r="I499" s="71">
        <v>1</v>
      </c>
      <c r="J499" s="72">
        <f t="shared" si="152"/>
        <v>387.6</v>
      </c>
      <c r="K499" s="73">
        <v>1</v>
      </c>
      <c r="L499" s="74">
        <v>245.05799999999999</v>
      </c>
      <c r="M499" s="71"/>
      <c r="N499" s="72"/>
      <c r="O499" s="71"/>
      <c r="P499" s="71"/>
      <c r="Q499" s="71"/>
      <c r="R499" s="72"/>
      <c r="S499" s="71"/>
      <c r="T499" s="71"/>
      <c r="U499" s="71"/>
      <c r="V499" s="72"/>
      <c r="W499" s="73"/>
      <c r="X499" s="71"/>
      <c r="Y499" s="71"/>
      <c r="Z499" s="71"/>
      <c r="AA499" s="72"/>
      <c r="AB499" s="73"/>
      <c r="AC499" s="75"/>
      <c r="AD499" s="71"/>
      <c r="AE499" s="77"/>
      <c r="AF499" s="77"/>
    </row>
    <row r="500" spans="1:32" ht="15" customHeight="1" outlineLevel="2" x14ac:dyDescent="0.3">
      <c r="A500" s="2">
        <f t="shared" si="154"/>
        <v>10</v>
      </c>
      <c r="B500" s="40" t="s">
        <v>477</v>
      </c>
      <c r="C500" s="151">
        <f t="shared" si="150"/>
        <v>1</v>
      </c>
      <c r="D500" s="81">
        <f t="shared" si="147"/>
        <v>1</v>
      </c>
      <c r="E500" s="40"/>
      <c r="F500" s="135">
        <f t="shared" si="151"/>
        <v>1</v>
      </c>
      <c r="G500" s="86"/>
      <c r="H500" s="86"/>
      <c r="I500" s="71">
        <v>1</v>
      </c>
      <c r="J500" s="72">
        <f t="shared" si="152"/>
        <v>387.6</v>
      </c>
      <c r="K500" s="73">
        <v>1</v>
      </c>
      <c r="L500" s="74">
        <v>245.05799999999999</v>
      </c>
      <c r="M500" s="71"/>
      <c r="N500" s="72"/>
      <c r="O500" s="71"/>
      <c r="P500" s="71"/>
      <c r="Q500" s="71"/>
      <c r="R500" s="72"/>
      <c r="S500" s="71"/>
      <c r="T500" s="71"/>
      <c r="U500" s="71"/>
      <c r="V500" s="72"/>
      <c r="W500" s="73"/>
      <c r="X500" s="71"/>
      <c r="Y500" s="71"/>
      <c r="Z500" s="71"/>
      <c r="AA500" s="72"/>
      <c r="AB500" s="73"/>
      <c r="AC500" s="75"/>
      <c r="AD500" s="71"/>
      <c r="AE500" s="77"/>
      <c r="AF500" s="77"/>
    </row>
    <row r="501" spans="1:32" ht="15" customHeight="1" outlineLevel="2" x14ac:dyDescent="0.3">
      <c r="A501" s="2">
        <f t="shared" si="154"/>
        <v>11</v>
      </c>
      <c r="B501" s="40" t="s">
        <v>478</v>
      </c>
      <c r="C501" s="151">
        <f t="shared" si="150"/>
        <v>1</v>
      </c>
      <c r="D501" s="81">
        <f t="shared" si="147"/>
        <v>1</v>
      </c>
      <c r="E501" s="40"/>
      <c r="F501" s="135">
        <f t="shared" si="151"/>
        <v>1</v>
      </c>
      <c r="G501" s="86"/>
      <c r="H501" s="86"/>
      <c r="I501" s="71">
        <v>1</v>
      </c>
      <c r="J501" s="72">
        <f t="shared" si="152"/>
        <v>387.6</v>
      </c>
      <c r="K501" s="73">
        <v>1</v>
      </c>
      <c r="L501" s="74">
        <v>245.05799999999999</v>
      </c>
      <c r="M501" s="71"/>
      <c r="N501" s="72"/>
      <c r="O501" s="71"/>
      <c r="P501" s="71"/>
      <c r="Q501" s="71"/>
      <c r="R501" s="72"/>
      <c r="S501" s="71"/>
      <c r="T501" s="71"/>
      <c r="U501" s="71"/>
      <c r="V501" s="72"/>
      <c r="W501" s="73"/>
      <c r="X501" s="71"/>
      <c r="Y501" s="71"/>
      <c r="Z501" s="71"/>
      <c r="AA501" s="72"/>
      <c r="AB501" s="73"/>
      <c r="AC501" s="75"/>
      <c r="AD501" s="71"/>
      <c r="AE501" s="77"/>
      <c r="AF501" s="77"/>
    </row>
    <row r="502" spans="1:32" ht="15" customHeight="1" outlineLevel="2" x14ac:dyDescent="0.3">
      <c r="A502" s="2">
        <f t="shared" si="154"/>
        <v>12</v>
      </c>
      <c r="B502" s="40" t="s">
        <v>479</v>
      </c>
      <c r="C502" s="151">
        <f t="shared" si="150"/>
        <v>1</v>
      </c>
      <c r="D502" s="81">
        <f t="shared" si="147"/>
        <v>1</v>
      </c>
      <c r="E502" s="40"/>
      <c r="F502" s="135">
        <f t="shared" si="151"/>
        <v>1</v>
      </c>
      <c r="G502" s="86"/>
      <c r="H502" s="86"/>
      <c r="I502" s="71">
        <v>1</v>
      </c>
      <c r="J502" s="72">
        <f t="shared" si="152"/>
        <v>387.6</v>
      </c>
      <c r="K502" s="73">
        <v>1</v>
      </c>
      <c r="L502" s="74">
        <v>245.05799999999999</v>
      </c>
      <c r="M502" s="71"/>
      <c r="N502" s="72"/>
      <c r="O502" s="71"/>
      <c r="P502" s="71"/>
      <c r="Q502" s="71"/>
      <c r="R502" s="72"/>
      <c r="S502" s="71"/>
      <c r="T502" s="71"/>
      <c r="U502" s="71"/>
      <c r="V502" s="72"/>
      <c r="W502" s="73"/>
      <c r="X502" s="71"/>
      <c r="Y502" s="71"/>
      <c r="Z502" s="71"/>
      <c r="AA502" s="72"/>
      <c r="AB502" s="73"/>
      <c r="AC502" s="75"/>
      <c r="AD502" s="71"/>
      <c r="AE502" s="77"/>
      <c r="AF502" s="77"/>
    </row>
    <row r="503" spans="1:32" ht="15" customHeight="1" outlineLevel="2" x14ac:dyDescent="0.3">
      <c r="A503" s="2">
        <f t="shared" si="154"/>
        <v>13</v>
      </c>
      <c r="B503" s="40" t="s">
        <v>480</v>
      </c>
      <c r="C503" s="151">
        <f t="shared" si="150"/>
        <v>1</v>
      </c>
      <c r="D503" s="81">
        <f t="shared" si="147"/>
        <v>1</v>
      </c>
      <c r="E503" s="40"/>
      <c r="F503" s="135">
        <f t="shared" si="151"/>
        <v>1</v>
      </c>
      <c r="G503" s="86"/>
      <c r="H503" s="86"/>
      <c r="I503" s="71">
        <v>1</v>
      </c>
      <c r="J503" s="72">
        <f t="shared" si="152"/>
        <v>387.6</v>
      </c>
      <c r="K503" s="73">
        <v>1</v>
      </c>
      <c r="L503" s="74">
        <v>245.05799999999999</v>
      </c>
      <c r="M503" s="71"/>
      <c r="N503" s="72"/>
      <c r="O503" s="71"/>
      <c r="P503" s="71"/>
      <c r="Q503" s="71"/>
      <c r="R503" s="72"/>
      <c r="S503" s="71"/>
      <c r="T503" s="71"/>
      <c r="U503" s="71"/>
      <c r="V503" s="72"/>
      <c r="W503" s="73"/>
      <c r="X503" s="71"/>
      <c r="Y503" s="71"/>
      <c r="Z503" s="71"/>
      <c r="AA503" s="72"/>
      <c r="AB503" s="73"/>
      <c r="AC503" s="75"/>
      <c r="AD503" s="71"/>
      <c r="AE503" s="77"/>
      <c r="AF503" s="77"/>
    </row>
    <row r="504" spans="1:32" ht="15" customHeight="1" outlineLevel="2" x14ac:dyDescent="0.3">
      <c r="A504" s="2">
        <f t="shared" si="154"/>
        <v>14</v>
      </c>
      <c r="B504" s="40" t="s">
        <v>481</v>
      </c>
      <c r="C504" s="151">
        <f t="shared" si="150"/>
        <v>1</v>
      </c>
      <c r="D504" s="81">
        <f t="shared" si="147"/>
        <v>1</v>
      </c>
      <c r="E504" s="40"/>
      <c r="F504" s="135">
        <f t="shared" si="151"/>
        <v>1</v>
      </c>
      <c r="G504" s="86"/>
      <c r="H504" s="86"/>
      <c r="I504" s="71">
        <v>1</v>
      </c>
      <c r="J504" s="72">
        <f t="shared" si="152"/>
        <v>387.6</v>
      </c>
      <c r="K504" s="73">
        <v>1</v>
      </c>
      <c r="L504" s="74">
        <v>245.05799999999999</v>
      </c>
      <c r="M504" s="71"/>
      <c r="N504" s="72"/>
      <c r="O504" s="71"/>
      <c r="P504" s="71"/>
      <c r="Q504" s="71"/>
      <c r="R504" s="72"/>
      <c r="S504" s="71"/>
      <c r="T504" s="71"/>
      <c r="U504" s="71"/>
      <c r="V504" s="72"/>
      <c r="W504" s="73"/>
      <c r="X504" s="71"/>
      <c r="Y504" s="71"/>
      <c r="Z504" s="71"/>
      <c r="AA504" s="72"/>
      <c r="AB504" s="73"/>
      <c r="AC504" s="75"/>
      <c r="AD504" s="71"/>
      <c r="AE504" s="77"/>
      <c r="AF504" s="77"/>
    </row>
    <row r="505" spans="1:32" ht="15" customHeight="1" outlineLevel="2" x14ac:dyDescent="0.3">
      <c r="A505" s="2">
        <f t="shared" si="154"/>
        <v>15</v>
      </c>
      <c r="B505" s="40" t="s">
        <v>482</v>
      </c>
      <c r="C505" s="151">
        <f t="shared" si="150"/>
        <v>1</v>
      </c>
      <c r="D505" s="81">
        <f t="shared" si="147"/>
        <v>1</v>
      </c>
      <c r="E505" s="40"/>
      <c r="F505" s="135">
        <f t="shared" si="151"/>
        <v>1</v>
      </c>
      <c r="G505" s="86"/>
      <c r="H505" s="86"/>
      <c r="I505" s="71">
        <v>1</v>
      </c>
      <c r="J505" s="72">
        <f t="shared" si="152"/>
        <v>387.6</v>
      </c>
      <c r="K505" s="73">
        <v>1</v>
      </c>
      <c r="L505" s="74">
        <v>245.05799999999999</v>
      </c>
      <c r="M505" s="71"/>
      <c r="N505" s="72"/>
      <c r="O505" s="71"/>
      <c r="P505" s="71"/>
      <c r="Q505" s="71"/>
      <c r="R505" s="72"/>
      <c r="S505" s="71"/>
      <c r="T505" s="71"/>
      <c r="U505" s="71"/>
      <c r="V505" s="72"/>
      <c r="W505" s="73"/>
      <c r="X505" s="71"/>
      <c r="Y505" s="71"/>
      <c r="Z505" s="71"/>
      <c r="AA505" s="72"/>
      <c r="AB505" s="73"/>
      <c r="AC505" s="75"/>
      <c r="AD505" s="71"/>
      <c r="AE505" s="77"/>
      <c r="AF505" s="77"/>
    </row>
    <row r="506" spans="1:32" ht="15" customHeight="1" outlineLevel="2" x14ac:dyDescent="0.3">
      <c r="A506" s="2">
        <f t="shared" si="154"/>
        <v>16</v>
      </c>
      <c r="B506" s="40" t="s">
        <v>483</v>
      </c>
      <c r="C506" s="151">
        <f t="shared" si="150"/>
        <v>1</v>
      </c>
      <c r="D506" s="81">
        <f t="shared" si="147"/>
        <v>1</v>
      </c>
      <c r="E506" s="40"/>
      <c r="F506" s="135">
        <f t="shared" si="151"/>
        <v>1</v>
      </c>
      <c r="G506" s="86"/>
      <c r="H506" s="86"/>
      <c r="I506" s="71">
        <v>1</v>
      </c>
      <c r="J506" s="72">
        <f t="shared" si="152"/>
        <v>387.6</v>
      </c>
      <c r="K506" s="73">
        <v>1</v>
      </c>
      <c r="L506" s="74">
        <v>245.05799999999999</v>
      </c>
      <c r="M506" s="71"/>
      <c r="N506" s="72"/>
      <c r="O506" s="71"/>
      <c r="P506" s="71"/>
      <c r="Q506" s="71"/>
      <c r="R506" s="72"/>
      <c r="S506" s="71"/>
      <c r="T506" s="71"/>
      <c r="U506" s="71"/>
      <c r="V506" s="72"/>
      <c r="W506" s="73"/>
      <c r="X506" s="71"/>
      <c r="Y506" s="71"/>
      <c r="Z506" s="71"/>
      <c r="AA506" s="72"/>
      <c r="AB506" s="73"/>
      <c r="AC506" s="75"/>
      <c r="AD506" s="71"/>
      <c r="AE506" s="77"/>
      <c r="AF506" s="77"/>
    </row>
    <row r="507" spans="1:32" ht="15" customHeight="1" outlineLevel="2" x14ac:dyDescent="0.3">
      <c r="A507" s="2">
        <f t="shared" si="154"/>
        <v>17</v>
      </c>
      <c r="B507" s="40" t="s">
        <v>484</v>
      </c>
      <c r="C507" s="151">
        <f t="shared" si="150"/>
        <v>1</v>
      </c>
      <c r="D507" s="81">
        <f t="shared" si="147"/>
        <v>1</v>
      </c>
      <c r="E507" s="40"/>
      <c r="F507" s="135">
        <f t="shared" si="151"/>
        <v>1</v>
      </c>
      <c r="G507" s="86"/>
      <c r="H507" s="86"/>
      <c r="I507" s="71">
        <v>1</v>
      </c>
      <c r="J507" s="72">
        <f t="shared" si="152"/>
        <v>387.6</v>
      </c>
      <c r="K507" s="73">
        <v>1</v>
      </c>
      <c r="L507" s="74">
        <v>245.05799999999999</v>
      </c>
      <c r="M507" s="71"/>
      <c r="N507" s="72"/>
      <c r="O507" s="71"/>
      <c r="P507" s="71"/>
      <c r="Q507" s="71"/>
      <c r="R507" s="72"/>
      <c r="S507" s="71"/>
      <c r="T507" s="71"/>
      <c r="U507" s="71"/>
      <c r="V507" s="72"/>
      <c r="W507" s="73"/>
      <c r="X507" s="71"/>
      <c r="Y507" s="71"/>
      <c r="Z507" s="71"/>
      <c r="AA507" s="72"/>
      <c r="AB507" s="73"/>
      <c r="AC507" s="75"/>
      <c r="AD507" s="71"/>
      <c r="AE507" s="77"/>
      <c r="AF507" s="77"/>
    </row>
    <row r="508" spans="1:32" ht="15" customHeight="1" outlineLevel="2" x14ac:dyDescent="0.3">
      <c r="A508" s="2">
        <f t="shared" si="154"/>
        <v>18</v>
      </c>
      <c r="B508" s="40" t="s">
        <v>485</v>
      </c>
      <c r="C508" s="151">
        <f t="shared" si="150"/>
        <v>6</v>
      </c>
      <c r="D508" s="81">
        <f t="shared" si="147"/>
        <v>1</v>
      </c>
      <c r="E508" s="40"/>
      <c r="F508" s="135">
        <f t="shared" si="151"/>
        <v>1</v>
      </c>
      <c r="G508" s="86"/>
      <c r="H508" s="86"/>
      <c r="I508" s="71">
        <v>1</v>
      </c>
      <c r="J508" s="72">
        <f t="shared" si="152"/>
        <v>387.6</v>
      </c>
      <c r="K508" s="73">
        <v>1</v>
      </c>
      <c r="L508" s="74">
        <v>245.05799999999999</v>
      </c>
      <c r="M508" s="71"/>
      <c r="N508" s="72"/>
      <c r="O508" s="71"/>
      <c r="P508" s="71"/>
      <c r="Q508" s="71"/>
      <c r="R508" s="72"/>
      <c r="S508" s="71"/>
      <c r="T508" s="71"/>
      <c r="U508" s="71">
        <v>4</v>
      </c>
      <c r="V508" s="72">
        <f>U508*23</f>
        <v>92</v>
      </c>
      <c r="W508" s="73">
        <v>4</v>
      </c>
      <c r="X508" s="74">
        <v>90.8</v>
      </c>
      <c r="Y508" s="74"/>
      <c r="Z508" s="71">
        <v>1</v>
      </c>
      <c r="AA508" s="72">
        <v>36.6</v>
      </c>
      <c r="AB508" s="73">
        <v>1</v>
      </c>
      <c r="AC508" s="75">
        <v>31</v>
      </c>
      <c r="AD508" s="71"/>
      <c r="AE508" s="77"/>
      <c r="AF508" s="77"/>
    </row>
    <row r="509" spans="1:32" ht="15" customHeight="1" outlineLevel="2" x14ac:dyDescent="0.3">
      <c r="A509" s="2">
        <f t="shared" si="154"/>
        <v>19</v>
      </c>
      <c r="B509" s="40" t="s">
        <v>486</v>
      </c>
      <c r="C509" s="151">
        <f t="shared" si="150"/>
        <v>5</v>
      </c>
      <c r="D509" s="81">
        <f t="shared" si="147"/>
        <v>1</v>
      </c>
      <c r="E509" s="40"/>
      <c r="F509" s="135">
        <f t="shared" si="151"/>
        <v>1</v>
      </c>
      <c r="G509" s="86"/>
      <c r="H509" s="86"/>
      <c r="I509" s="71">
        <v>1</v>
      </c>
      <c r="J509" s="72">
        <f t="shared" si="152"/>
        <v>387.6</v>
      </c>
      <c r="K509" s="73">
        <v>1</v>
      </c>
      <c r="L509" s="74">
        <v>245.05799999999999</v>
      </c>
      <c r="M509" s="71"/>
      <c r="N509" s="72"/>
      <c r="O509" s="71"/>
      <c r="P509" s="71"/>
      <c r="Q509" s="71"/>
      <c r="R509" s="72"/>
      <c r="S509" s="71"/>
      <c r="T509" s="71"/>
      <c r="U509" s="71">
        <v>3</v>
      </c>
      <c r="V509" s="72">
        <f t="shared" ref="V509:V510" si="155">U509*23</f>
        <v>69</v>
      </c>
      <c r="W509" s="73">
        <v>3</v>
      </c>
      <c r="X509" s="74">
        <v>68.099999999999994</v>
      </c>
      <c r="Y509" s="74"/>
      <c r="Z509" s="71">
        <v>1</v>
      </c>
      <c r="AA509" s="72">
        <v>36.6</v>
      </c>
      <c r="AB509" s="73">
        <v>1</v>
      </c>
      <c r="AC509" s="75">
        <v>31</v>
      </c>
      <c r="AD509" s="71"/>
      <c r="AE509" s="77"/>
      <c r="AF509" s="77"/>
    </row>
    <row r="510" spans="1:32" ht="15" customHeight="1" outlineLevel="2" x14ac:dyDescent="0.3">
      <c r="A510" s="2">
        <f t="shared" si="154"/>
        <v>20</v>
      </c>
      <c r="B510" s="40" t="s">
        <v>487</v>
      </c>
      <c r="C510" s="151">
        <f t="shared" si="150"/>
        <v>4</v>
      </c>
      <c r="D510" s="81">
        <f t="shared" si="147"/>
        <v>1</v>
      </c>
      <c r="E510" s="40"/>
      <c r="F510" s="135">
        <f t="shared" si="151"/>
        <v>1</v>
      </c>
      <c r="G510" s="86"/>
      <c r="H510" s="86"/>
      <c r="I510" s="71">
        <v>1</v>
      </c>
      <c r="J510" s="72">
        <f t="shared" si="152"/>
        <v>387.6</v>
      </c>
      <c r="K510" s="73">
        <v>1</v>
      </c>
      <c r="L510" s="74">
        <v>245.05799999999999</v>
      </c>
      <c r="M510" s="71"/>
      <c r="N510" s="72"/>
      <c r="O510" s="71"/>
      <c r="P510" s="71"/>
      <c r="Q510" s="71"/>
      <c r="R510" s="72"/>
      <c r="S510" s="71"/>
      <c r="T510" s="71"/>
      <c r="U510" s="71">
        <v>2</v>
      </c>
      <c r="V510" s="72">
        <f t="shared" si="155"/>
        <v>46</v>
      </c>
      <c r="W510" s="73">
        <v>2</v>
      </c>
      <c r="X510" s="74">
        <v>45.4</v>
      </c>
      <c r="Y510" s="74"/>
      <c r="Z510" s="71">
        <v>1</v>
      </c>
      <c r="AA510" s="72">
        <v>36.6</v>
      </c>
      <c r="AB510" s="73">
        <v>1</v>
      </c>
      <c r="AC510" s="75">
        <v>31</v>
      </c>
      <c r="AD510" s="71"/>
      <c r="AE510" s="77"/>
      <c r="AF510" s="77"/>
    </row>
    <row r="511" spans="1:32" ht="15" customHeight="1" outlineLevel="2" x14ac:dyDescent="0.3">
      <c r="A511" s="2">
        <f t="shared" si="154"/>
        <v>21</v>
      </c>
      <c r="B511" s="40" t="s">
        <v>488</v>
      </c>
      <c r="C511" s="151">
        <f t="shared" si="150"/>
        <v>2</v>
      </c>
      <c r="D511" s="81">
        <f t="shared" si="147"/>
        <v>1</v>
      </c>
      <c r="E511" s="40"/>
      <c r="F511" s="135">
        <f t="shared" si="151"/>
        <v>1</v>
      </c>
      <c r="G511" s="86"/>
      <c r="H511" s="86"/>
      <c r="I511" s="71">
        <v>1</v>
      </c>
      <c r="J511" s="72">
        <f t="shared" si="152"/>
        <v>387.6</v>
      </c>
      <c r="K511" s="73">
        <v>1</v>
      </c>
      <c r="L511" s="74">
        <v>245.05799999999999</v>
      </c>
      <c r="M511" s="71"/>
      <c r="N511" s="72"/>
      <c r="O511" s="71"/>
      <c r="P511" s="71"/>
      <c r="Q511" s="71"/>
      <c r="R511" s="72"/>
      <c r="S511" s="71"/>
      <c r="T511" s="71"/>
      <c r="U511" s="71"/>
      <c r="V511" s="72"/>
      <c r="W511" s="73"/>
      <c r="X511" s="71"/>
      <c r="Y511" s="71"/>
      <c r="Z511" s="71">
        <v>1</v>
      </c>
      <c r="AA511" s="72">
        <v>36.6</v>
      </c>
      <c r="AB511" s="73">
        <v>1</v>
      </c>
      <c r="AC511" s="75">
        <v>31</v>
      </c>
      <c r="AD511" s="71"/>
      <c r="AE511" s="77"/>
      <c r="AF511" s="77"/>
    </row>
    <row r="512" spans="1:32" ht="15" customHeight="1" outlineLevel="2" x14ac:dyDescent="0.3">
      <c r="A512" s="2">
        <f t="shared" si="154"/>
        <v>22</v>
      </c>
      <c r="B512" s="40" t="s">
        <v>489</v>
      </c>
      <c r="C512" s="151">
        <f t="shared" si="150"/>
        <v>1</v>
      </c>
      <c r="D512" s="81">
        <f t="shared" si="147"/>
        <v>1</v>
      </c>
      <c r="E512" s="40"/>
      <c r="F512" s="135">
        <f t="shared" si="151"/>
        <v>1</v>
      </c>
      <c r="G512" s="86"/>
      <c r="H512" s="86"/>
      <c r="I512" s="71">
        <v>1</v>
      </c>
      <c r="J512" s="72">
        <f t="shared" si="152"/>
        <v>387.6</v>
      </c>
      <c r="K512" s="73">
        <v>1</v>
      </c>
      <c r="L512" s="74">
        <v>245.05799999999999</v>
      </c>
      <c r="M512" s="71"/>
      <c r="N512" s="72"/>
      <c r="O512" s="71"/>
      <c r="P512" s="71"/>
      <c r="Q512" s="71"/>
      <c r="R512" s="72"/>
      <c r="S512" s="71"/>
      <c r="T512" s="71"/>
      <c r="U512" s="71"/>
      <c r="V512" s="72"/>
      <c r="W512" s="73"/>
      <c r="X512" s="71"/>
      <c r="Y512" s="71"/>
      <c r="Z512" s="71"/>
      <c r="AA512" s="72"/>
      <c r="AB512" s="73"/>
      <c r="AC512" s="75"/>
      <c r="AD512" s="71"/>
      <c r="AE512" s="77"/>
      <c r="AF512" s="77"/>
    </row>
    <row r="513" spans="1:32" ht="15" customHeight="1" outlineLevel="2" x14ac:dyDescent="0.3">
      <c r="A513" s="2">
        <f t="shared" si="154"/>
        <v>23</v>
      </c>
      <c r="B513" s="40" t="s">
        <v>490</v>
      </c>
      <c r="C513" s="151">
        <f t="shared" si="150"/>
        <v>1</v>
      </c>
      <c r="D513" s="81">
        <f t="shared" si="147"/>
        <v>1</v>
      </c>
      <c r="E513" s="40"/>
      <c r="F513" s="135">
        <f t="shared" si="151"/>
        <v>1</v>
      </c>
      <c r="G513" s="86"/>
      <c r="H513" s="86"/>
      <c r="I513" s="71">
        <v>1</v>
      </c>
      <c r="J513" s="72">
        <f t="shared" si="152"/>
        <v>387.6</v>
      </c>
      <c r="K513" s="73">
        <v>1</v>
      </c>
      <c r="L513" s="74">
        <v>245.05799999999999</v>
      </c>
      <c r="M513" s="71"/>
      <c r="N513" s="72"/>
      <c r="O513" s="71"/>
      <c r="P513" s="71"/>
      <c r="Q513" s="71"/>
      <c r="R513" s="72"/>
      <c r="S513" s="71"/>
      <c r="T513" s="71"/>
      <c r="U513" s="71"/>
      <c r="V513" s="72"/>
      <c r="W513" s="73"/>
      <c r="X513" s="71"/>
      <c r="Y513" s="71"/>
      <c r="Z513" s="71"/>
      <c r="AA513" s="72"/>
      <c r="AB513" s="73"/>
      <c r="AC513" s="75"/>
      <c r="AD513" s="71"/>
      <c r="AE513" s="77"/>
      <c r="AF513" s="77"/>
    </row>
    <row r="514" spans="1:32" ht="15" customHeight="1" outlineLevel="2" x14ac:dyDescent="0.3">
      <c r="A514" s="2">
        <f t="shared" si="154"/>
        <v>24</v>
      </c>
      <c r="B514" s="40" t="s">
        <v>491</v>
      </c>
      <c r="C514" s="151">
        <f t="shared" si="150"/>
        <v>2</v>
      </c>
      <c r="D514" s="81">
        <f t="shared" si="147"/>
        <v>1</v>
      </c>
      <c r="E514" s="40"/>
      <c r="F514" s="135">
        <f t="shared" si="151"/>
        <v>1</v>
      </c>
      <c r="G514" s="86"/>
      <c r="H514" s="86"/>
      <c r="I514" s="71">
        <v>1</v>
      </c>
      <c r="J514" s="72">
        <f t="shared" si="152"/>
        <v>387.6</v>
      </c>
      <c r="K514" s="73">
        <v>1</v>
      </c>
      <c r="L514" s="74">
        <v>245.05799999999999</v>
      </c>
      <c r="M514" s="71"/>
      <c r="N514" s="72"/>
      <c r="O514" s="71"/>
      <c r="P514" s="71"/>
      <c r="Q514" s="71"/>
      <c r="R514" s="72"/>
      <c r="S514" s="71"/>
      <c r="T514" s="71"/>
      <c r="U514" s="71"/>
      <c r="V514" s="72"/>
      <c r="W514" s="73"/>
      <c r="X514" s="71"/>
      <c r="Y514" s="71"/>
      <c r="Z514" s="71">
        <v>1</v>
      </c>
      <c r="AA514" s="72">
        <v>36.6</v>
      </c>
      <c r="AB514" s="73">
        <v>1</v>
      </c>
      <c r="AC514" s="75">
        <v>31</v>
      </c>
      <c r="AD514" s="71"/>
      <c r="AE514" s="77"/>
      <c r="AF514" s="77"/>
    </row>
    <row r="515" spans="1:32" ht="15" customHeight="1" outlineLevel="2" x14ac:dyDescent="0.3">
      <c r="A515" s="2">
        <f t="shared" si="154"/>
        <v>25</v>
      </c>
      <c r="B515" s="40" t="s">
        <v>492</v>
      </c>
      <c r="C515" s="151">
        <f t="shared" si="150"/>
        <v>1</v>
      </c>
      <c r="D515" s="81">
        <f t="shared" si="147"/>
        <v>1</v>
      </c>
      <c r="E515" s="40"/>
      <c r="F515" s="135">
        <f t="shared" si="151"/>
        <v>1</v>
      </c>
      <c r="G515" s="86"/>
      <c r="H515" s="86"/>
      <c r="I515" s="71">
        <v>1</v>
      </c>
      <c r="J515" s="72">
        <f t="shared" si="152"/>
        <v>387.6</v>
      </c>
      <c r="K515" s="73">
        <v>1</v>
      </c>
      <c r="L515" s="74">
        <v>245.05799999999999</v>
      </c>
      <c r="M515" s="71"/>
      <c r="N515" s="72"/>
      <c r="O515" s="71"/>
      <c r="P515" s="71"/>
      <c r="Q515" s="71"/>
      <c r="R515" s="72"/>
      <c r="S515" s="71"/>
      <c r="T515" s="71"/>
      <c r="U515" s="71"/>
      <c r="V515" s="72"/>
      <c r="W515" s="73"/>
      <c r="X515" s="71"/>
      <c r="Y515" s="71"/>
      <c r="Z515" s="71"/>
      <c r="AA515" s="72"/>
      <c r="AB515" s="73"/>
      <c r="AC515" s="75"/>
      <c r="AD515" s="71"/>
      <c r="AE515" s="77"/>
      <c r="AF515" s="77"/>
    </row>
    <row r="516" spans="1:32" ht="15" customHeight="1" outlineLevel="2" x14ac:dyDescent="0.3">
      <c r="A516" s="2">
        <f t="shared" si="154"/>
        <v>26</v>
      </c>
      <c r="B516" s="40" t="s">
        <v>493</v>
      </c>
      <c r="C516" s="151">
        <f t="shared" si="150"/>
        <v>1</v>
      </c>
      <c r="D516" s="81">
        <f t="shared" si="147"/>
        <v>1</v>
      </c>
      <c r="E516" s="40"/>
      <c r="F516" s="135">
        <f t="shared" si="151"/>
        <v>1</v>
      </c>
      <c r="G516" s="86"/>
      <c r="H516" s="86"/>
      <c r="I516" s="71">
        <v>1</v>
      </c>
      <c r="J516" s="72">
        <f t="shared" si="152"/>
        <v>387.6</v>
      </c>
      <c r="K516" s="73">
        <v>1</v>
      </c>
      <c r="L516" s="74">
        <v>245.05799999999999</v>
      </c>
      <c r="M516" s="71"/>
      <c r="N516" s="72"/>
      <c r="O516" s="71"/>
      <c r="P516" s="71"/>
      <c r="Q516" s="71"/>
      <c r="R516" s="72"/>
      <c r="S516" s="71"/>
      <c r="T516" s="71"/>
      <c r="U516" s="71"/>
      <c r="V516" s="72"/>
      <c r="W516" s="73"/>
      <c r="X516" s="71"/>
      <c r="Y516" s="71"/>
      <c r="Z516" s="71"/>
      <c r="AA516" s="72"/>
      <c r="AB516" s="73"/>
      <c r="AC516" s="75"/>
      <c r="AD516" s="71"/>
      <c r="AE516" s="77"/>
      <c r="AF516" s="77"/>
    </row>
    <row r="517" spans="1:32" ht="15" customHeight="1" outlineLevel="2" x14ac:dyDescent="0.3">
      <c r="A517" s="2">
        <f t="shared" si="154"/>
        <v>27</v>
      </c>
      <c r="B517" s="40" t="s">
        <v>494</v>
      </c>
      <c r="C517" s="151">
        <f t="shared" si="150"/>
        <v>1</v>
      </c>
      <c r="D517" s="81">
        <f t="shared" si="147"/>
        <v>1</v>
      </c>
      <c r="E517" s="40"/>
      <c r="F517" s="135">
        <f t="shared" si="151"/>
        <v>1</v>
      </c>
      <c r="G517" s="86"/>
      <c r="H517" s="86"/>
      <c r="I517" s="71">
        <v>1</v>
      </c>
      <c r="J517" s="72">
        <f t="shared" si="152"/>
        <v>387.6</v>
      </c>
      <c r="K517" s="73">
        <v>1</v>
      </c>
      <c r="L517" s="74">
        <v>245.05799999999999</v>
      </c>
      <c r="M517" s="71"/>
      <c r="N517" s="72"/>
      <c r="O517" s="71"/>
      <c r="P517" s="71"/>
      <c r="Q517" s="71"/>
      <c r="R517" s="72"/>
      <c r="S517" s="71"/>
      <c r="T517" s="71"/>
      <c r="U517" s="71"/>
      <c r="V517" s="72"/>
      <c r="W517" s="73"/>
      <c r="X517" s="71"/>
      <c r="Y517" s="71"/>
      <c r="Z517" s="71"/>
      <c r="AA517" s="72"/>
      <c r="AB517" s="73"/>
      <c r="AC517" s="75"/>
      <c r="AD517" s="71"/>
      <c r="AE517" s="77"/>
      <c r="AF517" s="77"/>
    </row>
    <row r="518" spans="1:32" ht="15" customHeight="1" outlineLevel="2" x14ac:dyDescent="0.3">
      <c r="A518" s="2">
        <f t="shared" si="154"/>
        <v>28</v>
      </c>
      <c r="B518" s="40" t="s">
        <v>495</v>
      </c>
      <c r="C518" s="151">
        <f t="shared" si="150"/>
        <v>1</v>
      </c>
      <c r="D518" s="81">
        <f t="shared" si="147"/>
        <v>1</v>
      </c>
      <c r="E518" s="40"/>
      <c r="F518" s="135">
        <f t="shared" si="151"/>
        <v>1</v>
      </c>
      <c r="G518" s="86"/>
      <c r="H518" s="86"/>
      <c r="I518" s="71">
        <v>1</v>
      </c>
      <c r="J518" s="72">
        <f t="shared" si="152"/>
        <v>387.6</v>
      </c>
      <c r="K518" s="73">
        <v>1</v>
      </c>
      <c r="L518" s="74">
        <v>245.05799999999999</v>
      </c>
      <c r="M518" s="71"/>
      <c r="N518" s="72"/>
      <c r="O518" s="71"/>
      <c r="P518" s="71"/>
      <c r="Q518" s="71"/>
      <c r="R518" s="72"/>
      <c r="S518" s="71"/>
      <c r="T518" s="71"/>
      <c r="U518" s="71"/>
      <c r="V518" s="72"/>
      <c r="W518" s="73"/>
      <c r="X518" s="71"/>
      <c r="Y518" s="71"/>
      <c r="Z518" s="71"/>
      <c r="AA518" s="72"/>
      <c r="AB518" s="73"/>
      <c r="AC518" s="75"/>
      <c r="AD518" s="71"/>
      <c r="AE518" s="77"/>
      <c r="AF518" s="77"/>
    </row>
    <row r="519" spans="1:32" ht="15" customHeight="1" outlineLevel="2" x14ac:dyDescent="0.3">
      <c r="A519" s="2">
        <f t="shared" si="154"/>
        <v>29</v>
      </c>
      <c r="B519" s="40" t="s">
        <v>496</v>
      </c>
      <c r="C519" s="151">
        <f t="shared" si="150"/>
        <v>1</v>
      </c>
      <c r="D519" s="81">
        <f t="shared" si="147"/>
        <v>1</v>
      </c>
      <c r="E519" s="40"/>
      <c r="F519" s="135">
        <f t="shared" si="151"/>
        <v>1</v>
      </c>
      <c r="G519" s="86"/>
      <c r="H519" s="86"/>
      <c r="I519" s="71">
        <v>1</v>
      </c>
      <c r="J519" s="72">
        <f t="shared" si="152"/>
        <v>387.6</v>
      </c>
      <c r="K519" s="73">
        <v>1</v>
      </c>
      <c r="L519" s="74">
        <v>245.05799999999999</v>
      </c>
      <c r="M519" s="71"/>
      <c r="N519" s="72"/>
      <c r="O519" s="71"/>
      <c r="P519" s="71"/>
      <c r="Q519" s="71"/>
      <c r="R519" s="72"/>
      <c r="S519" s="71"/>
      <c r="T519" s="71"/>
      <c r="U519" s="71"/>
      <c r="V519" s="72"/>
      <c r="W519" s="73"/>
      <c r="X519" s="71"/>
      <c r="Y519" s="71"/>
      <c r="Z519" s="71"/>
      <c r="AA519" s="72"/>
      <c r="AB519" s="73"/>
      <c r="AC519" s="75"/>
      <c r="AD519" s="71"/>
      <c r="AE519" s="77"/>
      <c r="AF519" s="77"/>
    </row>
    <row r="520" spans="1:32" ht="15" customHeight="1" outlineLevel="2" x14ac:dyDescent="0.3">
      <c r="A520" s="2">
        <f t="shared" si="154"/>
        <v>30</v>
      </c>
      <c r="B520" s="40" t="s">
        <v>497</v>
      </c>
      <c r="C520" s="151">
        <f t="shared" si="150"/>
        <v>4</v>
      </c>
      <c r="D520" s="81">
        <f t="shared" si="147"/>
        <v>1</v>
      </c>
      <c r="E520" s="40"/>
      <c r="F520" s="135">
        <f t="shared" si="151"/>
        <v>1</v>
      </c>
      <c r="G520" s="86"/>
      <c r="H520" s="86"/>
      <c r="I520" s="71">
        <v>1</v>
      </c>
      <c r="J520" s="72">
        <f t="shared" si="152"/>
        <v>387.6</v>
      </c>
      <c r="K520" s="73">
        <v>1</v>
      </c>
      <c r="L520" s="74">
        <v>245.05799999999999</v>
      </c>
      <c r="M520" s="71"/>
      <c r="N520" s="72"/>
      <c r="O520" s="71"/>
      <c r="P520" s="71"/>
      <c r="Q520" s="71"/>
      <c r="R520" s="72"/>
      <c r="S520" s="71"/>
      <c r="T520" s="71"/>
      <c r="U520" s="71">
        <v>2</v>
      </c>
      <c r="V520" s="72">
        <f>U520*23</f>
        <v>46</v>
      </c>
      <c r="W520" s="73">
        <v>2</v>
      </c>
      <c r="X520" s="74">
        <v>45.4</v>
      </c>
      <c r="Y520" s="74"/>
      <c r="Z520" s="71">
        <v>1</v>
      </c>
      <c r="AA520" s="72">
        <v>36.6</v>
      </c>
      <c r="AB520" s="73">
        <v>1</v>
      </c>
      <c r="AC520" s="75">
        <v>31</v>
      </c>
      <c r="AD520" s="71"/>
      <c r="AE520" s="77"/>
      <c r="AF520" s="77"/>
    </row>
    <row r="521" spans="1:32" ht="15" customHeight="1" outlineLevel="2" x14ac:dyDescent="0.3">
      <c r="A521" s="2">
        <f t="shared" si="154"/>
        <v>31</v>
      </c>
      <c r="B521" s="40" t="s">
        <v>498</v>
      </c>
      <c r="C521" s="151">
        <f t="shared" si="150"/>
        <v>1</v>
      </c>
      <c r="D521" s="81">
        <f t="shared" si="147"/>
        <v>1</v>
      </c>
      <c r="E521" s="40"/>
      <c r="F521" s="135">
        <f t="shared" si="151"/>
        <v>1</v>
      </c>
      <c r="G521" s="86"/>
      <c r="H521" s="86"/>
      <c r="I521" s="71">
        <v>1</v>
      </c>
      <c r="J521" s="72">
        <f t="shared" si="152"/>
        <v>387.6</v>
      </c>
      <c r="K521" s="73">
        <v>1</v>
      </c>
      <c r="L521" s="74">
        <v>245.05799999999999</v>
      </c>
      <c r="M521" s="71"/>
      <c r="N521" s="72"/>
      <c r="O521" s="71"/>
      <c r="P521" s="71"/>
      <c r="Q521" s="71"/>
      <c r="R521" s="72"/>
      <c r="S521" s="71"/>
      <c r="T521" s="71"/>
      <c r="U521" s="71"/>
      <c r="V521" s="72"/>
      <c r="W521" s="73"/>
      <c r="X521" s="71"/>
      <c r="Y521" s="71"/>
      <c r="Z521" s="71"/>
      <c r="AA521" s="72"/>
      <c r="AB521" s="73"/>
      <c r="AC521" s="75"/>
      <c r="AD521" s="71"/>
      <c r="AE521" s="77"/>
      <c r="AF521" s="77"/>
    </row>
    <row r="522" spans="1:32" ht="15" customHeight="1" outlineLevel="1" x14ac:dyDescent="0.3">
      <c r="A522" s="176"/>
      <c r="B522" s="160"/>
      <c r="C522" s="26"/>
      <c r="D522" s="26"/>
      <c r="E522" s="26"/>
      <c r="F522" s="81"/>
      <c r="G522" s="81"/>
      <c r="H522" s="81"/>
      <c r="I522" s="71"/>
      <c r="J522" s="72"/>
      <c r="K522" s="73"/>
      <c r="L522" s="71"/>
      <c r="M522" s="71"/>
      <c r="N522" s="72"/>
      <c r="O522" s="71"/>
      <c r="P522" s="71"/>
      <c r="Q522" s="71"/>
      <c r="R522" s="72"/>
      <c r="S522" s="71"/>
      <c r="T522" s="71"/>
      <c r="U522" s="71"/>
      <c r="V522" s="72"/>
      <c r="W522" s="73"/>
      <c r="X522" s="71"/>
      <c r="Y522" s="71"/>
      <c r="Z522" s="71"/>
      <c r="AA522" s="72"/>
      <c r="AB522" s="73"/>
      <c r="AC522" s="75"/>
      <c r="AD522" s="76"/>
      <c r="AE522" s="77"/>
      <c r="AF522" s="77"/>
    </row>
    <row r="523" spans="1:32" ht="15.75" customHeight="1" outlineLevel="1" x14ac:dyDescent="0.3">
      <c r="A523" s="2"/>
      <c r="B523" s="45" t="s">
        <v>499</v>
      </c>
      <c r="C523" s="65">
        <f t="shared" ref="C523" si="156">SUM(C524:C541)</f>
        <v>129</v>
      </c>
      <c r="D523" s="25">
        <f t="shared" ref="D523:D541" si="157">I523+M523+Q523</f>
        <v>5</v>
      </c>
      <c r="E523" s="45"/>
      <c r="F523" s="65">
        <f t="shared" ref="F523" si="158">SUM(F524:F541)</f>
        <v>5</v>
      </c>
      <c r="G523" s="90"/>
      <c r="H523" s="90"/>
      <c r="I523" s="65">
        <f t="shared" ref="I523:AC523" si="159">SUM(I524:I541)</f>
        <v>4</v>
      </c>
      <c r="J523" s="66">
        <f t="shared" si="159"/>
        <v>1550.4</v>
      </c>
      <c r="K523" s="68">
        <f t="shared" si="159"/>
        <v>4</v>
      </c>
      <c r="L523" s="66">
        <f t="shared" si="159"/>
        <v>1049.316</v>
      </c>
      <c r="M523" s="65">
        <f t="shared" si="159"/>
        <v>1</v>
      </c>
      <c r="N523" s="66">
        <f t="shared" si="159"/>
        <v>571.29999999999995</v>
      </c>
      <c r="O523" s="65">
        <f t="shared" si="159"/>
        <v>1</v>
      </c>
      <c r="P523" s="67">
        <f t="shared" si="159"/>
        <v>399.399</v>
      </c>
      <c r="Q523" s="65"/>
      <c r="R523" s="66"/>
      <c r="S523" s="65"/>
      <c r="T523" s="65"/>
      <c r="U523" s="65">
        <f t="shared" si="159"/>
        <v>124</v>
      </c>
      <c r="V523" s="66">
        <f t="shared" si="159"/>
        <v>2852</v>
      </c>
      <c r="W523" s="68">
        <f t="shared" si="159"/>
        <v>124</v>
      </c>
      <c r="X523" s="67">
        <f t="shared" si="159"/>
        <v>2850.6359999999995</v>
      </c>
      <c r="Y523" s="67"/>
      <c r="Z523" s="65">
        <f t="shared" si="159"/>
        <v>29</v>
      </c>
      <c r="AA523" s="66">
        <f t="shared" si="159"/>
        <v>1062.3000000000002</v>
      </c>
      <c r="AB523" s="68">
        <f t="shared" si="159"/>
        <v>0</v>
      </c>
      <c r="AC523" s="69">
        <f t="shared" si="159"/>
        <v>0</v>
      </c>
      <c r="AD523" s="65"/>
      <c r="AE523" s="77"/>
      <c r="AF523" s="77"/>
    </row>
    <row r="524" spans="1:32" ht="15" customHeight="1" outlineLevel="2" x14ac:dyDescent="0.3">
      <c r="A524" s="2">
        <v>1</v>
      </c>
      <c r="B524" s="40" t="s">
        <v>500</v>
      </c>
      <c r="C524" s="151">
        <f t="shared" ref="C524:C541" si="160">F524+W524+AB524</f>
        <v>3</v>
      </c>
      <c r="D524" s="81">
        <f t="shared" si="157"/>
        <v>1</v>
      </c>
      <c r="E524" s="40"/>
      <c r="F524" s="135">
        <f t="shared" ref="F524:F541" si="161">K524+O524+S524</f>
        <v>1</v>
      </c>
      <c r="G524" s="86"/>
      <c r="H524" s="86"/>
      <c r="I524" s="71">
        <v>1</v>
      </c>
      <c r="J524" s="72">
        <f t="shared" ref="J524:J541" si="162">387.6*I524</f>
        <v>387.6</v>
      </c>
      <c r="K524" s="73">
        <v>1</v>
      </c>
      <c r="L524" s="74">
        <v>262.32900000000001</v>
      </c>
      <c r="M524" s="71"/>
      <c r="N524" s="72">
        <f t="shared" ref="N524:N541" si="163">571.3*M524</f>
        <v>0</v>
      </c>
      <c r="O524" s="74"/>
      <c r="P524" s="74"/>
      <c r="Q524" s="71"/>
      <c r="R524" s="72"/>
      <c r="S524" s="71"/>
      <c r="T524" s="71"/>
      <c r="U524" s="71">
        <v>2</v>
      </c>
      <c r="V524" s="72">
        <f>U524*23</f>
        <v>46</v>
      </c>
      <c r="W524" s="71">
        <v>2</v>
      </c>
      <c r="X524" s="74">
        <v>45.978000000000002</v>
      </c>
      <c r="Y524" s="74"/>
      <c r="Z524" s="71">
        <v>0</v>
      </c>
      <c r="AA524" s="72"/>
      <c r="AB524" s="74"/>
      <c r="AC524" s="80"/>
      <c r="AD524" s="71"/>
      <c r="AE524" s="77"/>
      <c r="AF524" s="77"/>
    </row>
    <row r="525" spans="1:32" ht="15" customHeight="1" outlineLevel="2" x14ac:dyDescent="0.3">
      <c r="A525" s="2">
        <f>A524+1</f>
        <v>2</v>
      </c>
      <c r="B525" s="40" t="s">
        <v>501</v>
      </c>
      <c r="C525" s="151">
        <f t="shared" si="160"/>
        <v>6</v>
      </c>
      <c r="D525" s="81">
        <f t="shared" si="157"/>
        <v>1</v>
      </c>
      <c r="E525" s="40"/>
      <c r="F525" s="135">
        <f t="shared" si="161"/>
        <v>1</v>
      </c>
      <c r="G525" s="86"/>
      <c r="H525" s="86"/>
      <c r="I525" s="71">
        <v>1</v>
      </c>
      <c r="J525" s="72">
        <f t="shared" si="162"/>
        <v>387.6</v>
      </c>
      <c r="K525" s="73">
        <v>1</v>
      </c>
      <c r="L525" s="74">
        <v>262.32900000000001</v>
      </c>
      <c r="M525" s="71"/>
      <c r="N525" s="72">
        <f t="shared" si="163"/>
        <v>0</v>
      </c>
      <c r="O525" s="74"/>
      <c r="P525" s="74"/>
      <c r="Q525" s="71"/>
      <c r="R525" s="72"/>
      <c r="S525" s="71"/>
      <c r="T525" s="71"/>
      <c r="U525" s="71">
        <v>5</v>
      </c>
      <c r="V525" s="72">
        <f t="shared" ref="V525:V541" si="164">U525*23</f>
        <v>115</v>
      </c>
      <c r="W525" s="71">
        <v>5</v>
      </c>
      <c r="X525" s="74">
        <v>114.94500000000001</v>
      </c>
      <c r="Y525" s="74"/>
      <c r="Z525" s="71">
        <v>1</v>
      </c>
      <c r="AA525" s="72">
        <v>36.6</v>
      </c>
      <c r="AB525" s="74"/>
      <c r="AC525" s="80"/>
      <c r="AD525" s="71"/>
      <c r="AE525" s="77"/>
      <c r="AF525" s="77"/>
    </row>
    <row r="526" spans="1:32" ht="15" customHeight="1" outlineLevel="2" x14ac:dyDescent="0.3">
      <c r="A526" s="2">
        <f t="shared" ref="A526:A541" si="165">A525+1</f>
        <v>3</v>
      </c>
      <c r="B526" s="40" t="s">
        <v>502</v>
      </c>
      <c r="C526" s="151">
        <f t="shared" si="160"/>
        <v>4</v>
      </c>
      <c r="D526" s="81">
        <f t="shared" si="157"/>
        <v>0</v>
      </c>
      <c r="E526" s="40"/>
      <c r="F526" s="135">
        <f t="shared" si="161"/>
        <v>0</v>
      </c>
      <c r="G526" s="86"/>
      <c r="H526" s="86"/>
      <c r="I526" s="71"/>
      <c r="J526" s="72">
        <f t="shared" si="162"/>
        <v>0</v>
      </c>
      <c r="K526" s="73"/>
      <c r="L526" s="74"/>
      <c r="M526" s="71"/>
      <c r="N526" s="72">
        <f t="shared" si="163"/>
        <v>0</v>
      </c>
      <c r="O526" s="74"/>
      <c r="P526" s="74"/>
      <c r="Q526" s="71"/>
      <c r="R526" s="72"/>
      <c r="S526" s="71"/>
      <c r="T526" s="71"/>
      <c r="U526" s="71">
        <v>4</v>
      </c>
      <c r="V526" s="72">
        <f t="shared" si="164"/>
        <v>92</v>
      </c>
      <c r="W526" s="71">
        <v>4</v>
      </c>
      <c r="X526" s="74">
        <v>91.956000000000003</v>
      </c>
      <c r="Y526" s="74"/>
      <c r="Z526" s="71">
        <v>1</v>
      </c>
      <c r="AA526" s="72">
        <v>36.6</v>
      </c>
      <c r="AB526" s="74"/>
      <c r="AC526" s="80"/>
      <c r="AD526" s="71"/>
      <c r="AE526" s="77"/>
      <c r="AF526" s="77"/>
    </row>
    <row r="527" spans="1:32" ht="15" customHeight="1" outlineLevel="2" x14ac:dyDescent="0.3">
      <c r="A527" s="2">
        <f t="shared" si="165"/>
        <v>4</v>
      </c>
      <c r="B527" s="40" t="s">
        <v>503</v>
      </c>
      <c r="C527" s="151">
        <f t="shared" si="160"/>
        <v>4</v>
      </c>
      <c r="D527" s="81">
        <f t="shared" si="157"/>
        <v>0</v>
      </c>
      <c r="E527" s="40"/>
      <c r="F527" s="135">
        <f t="shared" si="161"/>
        <v>0</v>
      </c>
      <c r="G527" s="86"/>
      <c r="H527" s="86"/>
      <c r="I527" s="71"/>
      <c r="J527" s="72">
        <f t="shared" si="162"/>
        <v>0</v>
      </c>
      <c r="K527" s="73"/>
      <c r="L527" s="74"/>
      <c r="M527" s="71"/>
      <c r="N527" s="72">
        <f t="shared" si="163"/>
        <v>0</v>
      </c>
      <c r="O527" s="74"/>
      <c r="P527" s="74"/>
      <c r="Q527" s="71"/>
      <c r="R527" s="72"/>
      <c r="S527" s="71"/>
      <c r="T527" s="71"/>
      <c r="U527" s="71">
        <v>4</v>
      </c>
      <c r="V527" s="72">
        <f t="shared" si="164"/>
        <v>92</v>
      </c>
      <c r="W527" s="71">
        <v>4</v>
      </c>
      <c r="X527" s="74">
        <v>91.956000000000003</v>
      </c>
      <c r="Y527" s="74"/>
      <c r="Z527" s="71">
        <v>0</v>
      </c>
      <c r="AA527" s="72"/>
      <c r="AB527" s="74"/>
      <c r="AC527" s="80"/>
      <c r="AD527" s="71"/>
      <c r="AE527" s="77"/>
      <c r="AF527" s="77"/>
    </row>
    <row r="528" spans="1:32" ht="15" customHeight="1" outlineLevel="2" x14ac:dyDescent="0.3">
      <c r="A528" s="2">
        <f t="shared" si="165"/>
        <v>5</v>
      </c>
      <c r="B528" s="40" t="s">
        <v>504</v>
      </c>
      <c r="C528" s="151">
        <f t="shared" si="160"/>
        <v>5</v>
      </c>
      <c r="D528" s="81">
        <f t="shared" si="157"/>
        <v>0</v>
      </c>
      <c r="E528" s="40"/>
      <c r="F528" s="135">
        <f t="shared" si="161"/>
        <v>0</v>
      </c>
      <c r="G528" s="86"/>
      <c r="H528" s="86"/>
      <c r="I528" s="71"/>
      <c r="J528" s="72">
        <f t="shared" si="162"/>
        <v>0</v>
      </c>
      <c r="K528" s="73"/>
      <c r="L528" s="74"/>
      <c r="M528" s="71"/>
      <c r="N528" s="72">
        <f t="shared" si="163"/>
        <v>0</v>
      </c>
      <c r="O528" s="74"/>
      <c r="P528" s="74"/>
      <c r="Q528" s="71"/>
      <c r="R528" s="72"/>
      <c r="S528" s="71"/>
      <c r="T528" s="71"/>
      <c r="U528" s="71">
        <v>5</v>
      </c>
      <c r="V528" s="72">
        <f t="shared" si="164"/>
        <v>115</v>
      </c>
      <c r="W528" s="71">
        <v>5</v>
      </c>
      <c r="X528" s="74">
        <v>114.94500000000001</v>
      </c>
      <c r="Y528" s="74"/>
      <c r="Z528" s="71">
        <v>3</v>
      </c>
      <c r="AA528" s="72">
        <v>109.9</v>
      </c>
      <c r="AB528" s="74"/>
      <c r="AC528" s="80"/>
      <c r="AD528" s="71"/>
      <c r="AE528" s="77"/>
      <c r="AF528" s="77"/>
    </row>
    <row r="529" spans="1:32" ht="15" customHeight="1" outlineLevel="2" x14ac:dyDescent="0.3">
      <c r="A529" s="2">
        <f t="shared" si="165"/>
        <v>6</v>
      </c>
      <c r="B529" s="40" t="s">
        <v>505</v>
      </c>
      <c r="C529" s="151">
        <f t="shared" si="160"/>
        <v>6</v>
      </c>
      <c r="D529" s="81">
        <f t="shared" si="157"/>
        <v>0</v>
      </c>
      <c r="E529" s="40"/>
      <c r="F529" s="135">
        <f t="shared" si="161"/>
        <v>0</v>
      </c>
      <c r="G529" s="86"/>
      <c r="H529" s="86"/>
      <c r="I529" s="71"/>
      <c r="J529" s="72">
        <f t="shared" si="162"/>
        <v>0</v>
      </c>
      <c r="K529" s="73"/>
      <c r="L529" s="74"/>
      <c r="M529" s="71"/>
      <c r="N529" s="72">
        <f t="shared" si="163"/>
        <v>0</v>
      </c>
      <c r="O529" s="74"/>
      <c r="P529" s="74"/>
      <c r="Q529" s="71"/>
      <c r="R529" s="72"/>
      <c r="S529" s="71"/>
      <c r="T529" s="71"/>
      <c r="U529" s="71">
        <v>6</v>
      </c>
      <c r="V529" s="72">
        <f t="shared" si="164"/>
        <v>138</v>
      </c>
      <c r="W529" s="71">
        <v>6</v>
      </c>
      <c r="X529" s="74">
        <v>137.934</v>
      </c>
      <c r="Y529" s="74"/>
      <c r="Z529" s="71">
        <v>0</v>
      </c>
      <c r="AA529" s="72"/>
      <c r="AB529" s="74"/>
      <c r="AC529" s="80"/>
      <c r="AD529" s="71"/>
      <c r="AE529" s="77"/>
      <c r="AF529" s="77"/>
    </row>
    <row r="530" spans="1:32" ht="15" customHeight="1" outlineLevel="2" x14ac:dyDescent="0.3">
      <c r="A530" s="2">
        <f t="shared" si="165"/>
        <v>7</v>
      </c>
      <c r="B530" s="40" t="s">
        <v>506</v>
      </c>
      <c r="C530" s="151">
        <f t="shared" si="160"/>
        <v>5</v>
      </c>
      <c r="D530" s="81">
        <f t="shared" si="157"/>
        <v>0</v>
      </c>
      <c r="E530" s="40"/>
      <c r="F530" s="135">
        <f t="shared" si="161"/>
        <v>0</v>
      </c>
      <c r="G530" s="86"/>
      <c r="H530" s="86"/>
      <c r="I530" s="71"/>
      <c r="J530" s="72">
        <f t="shared" si="162"/>
        <v>0</v>
      </c>
      <c r="K530" s="73"/>
      <c r="L530" s="74"/>
      <c r="M530" s="71"/>
      <c r="N530" s="72">
        <f t="shared" si="163"/>
        <v>0</v>
      </c>
      <c r="O530" s="74"/>
      <c r="P530" s="74"/>
      <c r="Q530" s="71"/>
      <c r="R530" s="72"/>
      <c r="S530" s="71"/>
      <c r="T530" s="71"/>
      <c r="U530" s="71">
        <v>5</v>
      </c>
      <c r="V530" s="72">
        <f t="shared" si="164"/>
        <v>115</v>
      </c>
      <c r="W530" s="71">
        <v>5</v>
      </c>
      <c r="X530" s="74">
        <v>114.94500000000001</v>
      </c>
      <c r="Y530" s="74"/>
      <c r="Z530" s="71">
        <v>0</v>
      </c>
      <c r="AA530" s="72"/>
      <c r="AB530" s="74"/>
      <c r="AC530" s="80"/>
      <c r="AD530" s="71"/>
      <c r="AE530" s="77"/>
      <c r="AF530" s="77"/>
    </row>
    <row r="531" spans="1:32" ht="15" customHeight="1" outlineLevel="2" x14ac:dyDescent="0.3">
      <c r="A531" s="2">
        <f t="shared" si="165"/>
        <v>8</v>
      </c>
      <c r="B531" s="40" t="s">
        <v>507</v>
      </c>
      <c r="C531" s="151">
        <f t="shared" si="160"/>
        <v>2</v>
      </c>
      <c r="D531" s="81">
        <f t="shared" si="157"/>
        <v>0</v>
      </c>
      <c r="E531" s="40"/>
      <c r="F531" s="135">
        <f t="shared" si="161"/>
        <v>0</v>
      </c>
      <c r="G531" s="86"/>
      <c r="H531" s="86"/>
      <c r="I531" s="71"/>
      <c r="J531" s="72">
        <f t="shared" si="162"/>
        <v>0</v>
      </c>
      <c r="K531" s="73"/>
      <c r="L531" s="74"/>
      <c r="M531" s="71"/>
      <c r="N531" s="72">
        <f t="shared" si="163"/>
        <v>0</v>
      </c>
      <c r="O531" s="74"/>
      <c r="P531" s="74"/>
      <c r="Q531" s="71"/>
      <c r="R531" s="72"/>
      <c r="S531" s="71"/>
      <c r="T531" s="71"/>
      <c r="U531" s="71">
        <v>2</v>
      </c>
      <c r="V531" s="72">
        <f t="shared" si="164"/>
        <v>46</v>
      </c>
      <c r="W531" s="71">
        <v>2</v>
      </c>
      <c r="X531" s="74">
        <v>45.978000000000002</v>
      </c>
      <c r="Y531" s="74"/>
      <c r="Z531" s="71">
        <v>1</v>
      </c>
      <c r="AA531" s="72">
        <v>36.6</v>
      </c>
      <c r="AB531" s="74"/>
      <c r="AC531" s="80"/>
      <c r="AD531" s="71"/>
      <c r="AE531" s="77"/>
      <c r="AF531" s="77"/>
    </row>
    <row r="532" spans="1:32" ht="15" customHeight="1" outlineLevel="2" x14ac:dyDescent="0.3">
      <c r="A532" s="2">
        <f t="shared" si="165"/>
        <v>9</v>
      </c>
      <c r="B532" s="40" t="s">
        <v>508</v>
      </c>
      <c r="C532" s="151">
        <f t="shared" si="160"/>
        <v>36</v>
      </c>
      <c r="D532" s="81">
        <f t="shared" si="157"/>
        <v>1</v>
      </c>
      <c r="E532" s="40"/>
      <c r="F532" s="135">
        <f t="shared" si="161"/>
        <v>1</v>
      </c>
      <c r="G532" s="86"/>
      <c r="H532" s="86"/>
      <c r="I532" s="71"/>
      <c r="J532" s="72">
        <f t="shared" si="162"/>
        <v>0</v>
      </c>
      <c r="K532" s="73"/>
      <c r="L532" s="74"/>
      <c r="M532" s="71">
        <v>1</v>
      </c>
      <c r="N532" s="72">
        <f t="shared" si="163"/>
        <v>571.29999999999995</v>
      </c>
      <c r="O532" s="73">
        <v>1</v>
      </c>
      <c r="P532" s="74">
        <v>399.399</v>
      </c>
      <c r="Q532" s="71"/>
      <c r="R532" s="72"/>
      <c r="S532" s="71"/>
      <c r="T532" s="71"/>
      <c r="U532" s="71">
        <v>35</v>
      </c>
      <c r="V532" s="72">
        <f t="shared" si="164"/>
        <v>805</v>
      </c>
      <c r="W532" s="71">
        <v>35</v>
      </c>
      <c r="X532" s="74">
        <v>804.61500000000001</v>
      </c>
      <c r="Y532" s="74"/>
      <c r="Z532" s="71">
        <v>15</v>
      </c>
      <c r="AA532" s="72">
        <v>549.6</v>
      </c>
      <c r="AB532" s="74"/>
      <c r="AC532" s="80"/>
      <c r="AD532" s="71"/>
      <c r="AE532" s="77"/>
      <c r="AF532" s="77"/>
    </row>
    <row r="533" spans="1:32" ht="15" customHeight="1" outlineLevel="2" x14ac:dyDescent="0.3">
      <c r="A533" s="2">
        <f t="shared" si="165"/>
        <v>10</v>
      </c>
      <c r="B533" s="40" t="s">
        <v>509</v>
      </c>
      <c r="C533" s="151">
        <f t="shared" si="160"/>
        <v>10</v>
      </c>
      <c r="D533" s="81">
        <f t="shared" si="157"/>
        <v>1</v>
      </c>
      <c r="E533" s="40"/>
      <c r="F533" s="135">
        <f t="shared" si="161"/>
        <v>1</v>
      </c>
      <c r="G533" s="86"/>
      <c r="H533" s="86"/>
      <c r="I533" s="71">
        <v>1</v>
      </c>
      <c r="J533" s="72">
        <f t="shared" si="162"/>
        <v>387.6</v>
      </c>
      <c r="K533" s="73">
        <v>1</v>
      </c>
      <c r="L533" s="74">
        <v>262.32900000000001</v>
      </c>
      <c r="M533" s="71"/>
      <c r="N533" s="72">
        <f t="shared" si="163"/>
        <v>0</v>
      </c>
      <c r="O533" s="74"/>
      <c r="P533" s="74"/>
      <c r="Q533" s="71"/>
      <c r="R533" s="72"/>
      <c r="S533" s="71"/>
      <c r="T533" s="71"/>
      <c r="U533" s="71">
        <v>9</v>
      </c>
      <c r="V533" s="72">
        <f t="shared" si="164"/>
        <v>207</v>
      </c>
      <c r="W533" s="71">
        <v>9</v>
      </c>
      <c r="X533" s="74">
        <v>206.90100000000001</v>
      </c>
      <c r="Y533" s="74"/>
      <c r="Z533" s="71">
        <v>3</v>
      </c>
      <c r="AA533" s="72">
        <v>109.9</v>
      </c>
      <c r="AB533" s="74"/>
      <c r="AC533" s="80"/>
      <c r="AD533" s="71"/>
      <c r="AE533" s="77"/>
      <c r="AF533" s="77"/>
    </row>
    <row r="534" spans="1:32" ht="15" customHeight="1" outlineLevel="2" x14ac:dyDescent="0.3">
      <c r="A534" s="2">
        <f t="shared" si="165"/>
        <v>11</v>
      </c>
      <c r="B534" s="40" t="s">
        <v>510</v>
      </c>
      <c r="C534" s="151">
        <f t="shared" si="160"/>
        <v>6</v>
      </c>
      <c r="D534" s="81">
        <f t="shared" si="157"/>
        <v>0</v>
      </c>
      <c r="E534" s="40"/>
      <c r="F534" s="135">
        <f t="shared" si="161"/>
        <v>0</v>
      </c>
      <c r="G534" s="86"/>
      <c r="H534" s="86"/>
      <c r="I534" s="71"/>
      <c r="J534" s="72">
        <f t="shared" si="162"/>
        <v>0</v>
      </c>
      <c r="K534" s="73"/>
      <c r="L534" s="74"/>
      <c r="M534" s="71"/>
      <c r="N534" s="72">
        <f t="shared" si="163"/>
        <v>0</v>
      </c>
      <c r="O534" s="74"/>
      <c r="P534" s="74"/>
      <c r="Q534" s="71"/>
      <c r="R534" s="72"/>
      <c r="S534" s="71"/>
      <c r="T534" s="71"/>
      <c r="U534" s="71">
        <v>6</v>
      </c>
      <c r="V534" s="72">
        <f t="shared" si="164"/>
        <v>138</v>
      </c>
      <c r="W534" s="71">
        <v>6</v>
      </c>
      <c r="X534" s="74">
        <v>137.934</v>
      </c>
      <c r="Y534" s="74"/>
      <c r="Z534" s="71">
        <v>0</v>
      </c>
      <c r="AA534" s="72"/>
      <c r="AB534" s="74"/>
      <c r="AC534" s="80"/>
      <c r="AD534" s="71"/>
      <c r="AE534" s="77"/>
      <c r="AF534" s="77"/>
    </row>
    <row r="535" spans="1:32" ht="15" customHeight="1" outlineLevel="2" x14ac:dyDescent="0.3">
      <c r="A535" s="2">
        <f t="shared" si="165"/>
        <v>12</v>
      </c>
      <c r="B535" s="40" t="s">
        <v>511</v>
      </c>
      <c r="C535" s="151">
        <f t="shared" si="160"/>
        <v>4</v>
      </c>
      <c r="D535" s="81">
        <f t="shared" si="157"/>
        <v>0</v>
      </c>
      <c r="E535" s="40"/>
      <c r="F535" s="135">
        <f t="shared" si="161"/>
        <v>0</v>
      </c>
      <c r="G535" s="86"/>
      <c r="H535" s="86"/>
      <c r="I535" s="71"/>
      <c r="J535" s="72">
        <f t="shared" si="162"/>
        <v>0</v>
      </c>
      <c r="K535" s="73"/>
      <c r="L535" s="74"/>
      <c r="M535" s="71"/>
      <c r="N535" s="72">
        <f t="shared" si="163"/>
        <v>0</v>
      </c>
      <c r="O535" s="74"/>
      <c r="P535" s="74"/>
      <c r="Q535" s="71"/>
      <c r="R535" s="72"/>
      <c r="S535" s="71"/>
      <c r="T535" s="71"/>
      <c r="U535" s="71">
        <v>4</v>
      </c>
      <c r="V535" s="72">
        <f t="shared" si="164"/>
        <v>92</v>
      </c>
      <c r="W535" s="71">
        <v>4</v>
      </c>
      <c r="X535" s="74">
        <v>91.956000000000003</v>
      </c>
      <c r="Y535" s="74"/>
      <c r="Z535" s="71">
        <v>1</v>
      </c>
      <c r="AA535" s="72">
        <v>36.6</v>
      </c>
      <c r="AB535" s="74"/>
      <c r="AC535" s="80"/>
      <c r="AD535" s="71"/>
      <c r="AE535" s="77"/>
      <c r="AF535" s="77"/>
    </row>
    <row r="536" spans="1:32" ht="15" customHeight="1" outlineLevel="2" x14ac:dyDescent="0.3">
      <c r="A536" s="2">
        <f t="shared" si="165"/>
        <v>13</v>
      </c>
      <c r="B536" s="40" t="s">
        <v>512</v>
      </c>
      <c r="C536" s="151">
        <f t="shared" si="160"/>
        <v>2</v>
      </c>
      <c r="D536" s="81">
        <f t="shared" si="157"/>
        <v>0</v>
      </c>
      <c r="E536" s="40"/>
      <c r="F536" s="135">
        <f t="shared" si="161"/>
        <v>0</v>
      </c>
      <c r="G536" s="86"/>
      <c r="H536" s="86"/>
      <c r="I536" s="71"/>
      <c r="J536" s="72">
        <f t="shared" si="162"/>
        <v>0</v>
      </c>
      <c r="K536" s="73"/>
      <c r="L536" s="74"/>
      <c r="M536" s="71"/>
      <c r="N536" s="72">
        <f t="shared" si="163"/>
        <v>0</v>
      </c>
      <c r="O536" s="74"/>
      <c r="P536" s="74"/>
      <c r="Q536" s="71"/>
      <c r="R536" s="72"/>
      <c r="S536" s="71"/>
      <c r="T536" s="71"/>
      <c r="U536" s="71">
        <v>2</v>
      </c>
      <c r="V536" s="72">
        <f t="shared" si="164"/>
        <v>46</v>
      </c>
      <c r="W536" s="71">
        <v>2</v>
      </c>
      <c r="X536" s="74">
        <v>45.978000000000002</v>
      </c>
      <c r="Y536" s="74"/>
      <c r="Z536" s="71">
        <v>0</v>
      </c>
      <c r="AA536" s="72"/>
      <c r="AB536" s="74"/>
      <c r="AC536" s="80"/>
      <c r="AD536" s="71"/>
      <c r="AE536" s="77"/>
      <c r="AF536" s="77"/>
    </row>
    <row r="537" spans="1:32" ht="15" customHeight="1" outlineLevel="2" x14ac:dyDescent="0.3">
      <c r="A537" s="2">
        <f t="shared" si="165"/>
        <v>14</v>
      </c>
      <c r="B537" s="40" t="s">
        <v>513</v>
      </c>
      <c r="C537" s="151">
        <f t="shared" si="160"/>
        <v>4</v>
      </c>
      <c r="D537" s="81">
        <f t="shared" si="157"/>
        <v>0</v>
      </c>
      <c r="E537" s="40"/>
      <c r="F537" s="135">
        <f t="shared" si="161"/>
        <v>0</v>
      </c>
      <c r="G537" s="86"/>
      <c r="H537" s="86"/>
      <c r="I537" s="71"/>
      <c r="J537" s="72">
        <f t="shared" si="162"/>
        <v>0</v>
      </c>
      <c r="K537" s="73"/>
      <c r="L537" s="74"/>
      <c r="M537" s="71"/>
      <c r="N537" s="72">
        <f t="shared" si="163"/>
        <v>0</v>
      </c>
      <c r="O537" s="74"/>
      <c r="P537" s="74"/>
      <c r="Q537" s="71"/>
      <c r="R537" s="72"/>
      <c r="S537" s="71"/>
      <c r="T537" s="71"/>
      <c r="U537" s="71">
        <v>4</v>
      </c>
      <c r="V537" s="72">
        <f t="shared" si="164"/>
        <v>92</v>
      </c>
      <c r="W537" s="71">
        <v>4</v>
      </c>
      <c r="X537" s="74">
        <v>91.956000000000003</v>
      </c>
      <c r="Y537" s="74"/>
      <c r="Z537" s="71">
        <v>1</v>
      </c>
      <c r="AA537" s="72">
        <v>36.6</v>
      </c>
      <c r="AB537" s="74"/>
      <c r="AC537" s="80"/>
      <c r="AD537" s="71"/>
      <c r="AE537" s="77"/>
      <c r="AF537" s="77"/>
    </row>
    <row r="538" spans="1:32" ht="15" customHeight="1" outlineLevel="2" x14ac:dyDescent="0.3">
      <c r="A538" s="2">
        <f t="shared" si="165"/>
        <v>15</v>
      </c>
      <c r="B538" s="40" t="s">
        <v>514</v>
      </c>
      <c r="C538" s="151">
        <f t="shared" si="160"/>
        <v>3</v>
      </c>
      <c r="D538" s="81">
        <f t="shared" si="157"/>
        <v>0</v>
      </c>
      <c r="E538" s="40"/>
      <c r="F538" s="135">
        <f t="shared" si="161"/>
        <v>0</v>
      </c>
      <c r="G538" s="86"/>
      <c r="H538" s="86"/>
      <c r="I538" s="71"/>
      <c r="J538" s="72">
        <f t="shared" si="162"/>
        <v>0</v>
      </c>
      <c r="K538" s="73"/>
      <c r="L538" s="74"/>
      <c r="M538" s="71"/>
      <c r="N538" s="72">
        <f t="shared" si="163"/>
        <v>0</v>
      </c>
      <c r="O538" s="74"/>
      <c r="P538" s="74"/>
      <c r="Q538" s="71"/>
      <c r="R538" s="72"/>
      <c r="S538" s="71"/>
      <c r="T538" s="71"/>
      <c r="U538" s="71">
        <v>3</v>
      </c>
      <c r="V538" s="72">
        <f t="shared" si="164"/>
        <v>69</v>
      </c>
      <c r="W538" s="71">
        <v>3</v>
      </c>
      <c r="X538" s="74">
        <v>68.966999999999999</v>
      </c>
      <c r="Y538" s="74"/>
      <c r="Z538" s="71">
        <v>1</v>
      </c>
      <c r="AA538" s="72">
        <v>36.6</v>
      </c>
      <c r="AB538" s="74"/>
      <c r="AC538" s="80"/>
      <c r="AD538" s="71"/>
      <c r="AE538" s="77"/>
      <c r="AF538" s="77"/>
    </row>
    <row r="539" spans="1:32" ht="15" customHeight="1" outlineLevel="2" x14ac:dyDescent="0.3">
      <c r="A539" s="2">
        <f t="shared" si="165"/>
        <v>16</v>
      </c>
      <c r="B539" s="40" t="s">
        <v>515</v>
      </c>
      <c r="C539" s="151">
        <f t="shared" si="160"/>
        <v>10</v>
      </c>
      <c r="D539" s="81">
        <f t="shared" si="157"/>
        <v>0</v>
      </c>
      <c r="E539" s="40"/>
      <c r="F539" s="135">
        <f t="shared" si="161"/>
        <v>0</v>
      </c>
      <c r="G539" s="86"/>
      <c r="H539" s="86"/>
      <c r="I539" s="71"/>
      <c r="J539" s="72">
        <f t="shared" si="162"/>
        <v>0</v>
      </c>
      <c r="K539" s="73"/>
      <c r="L539" s="74"/>
      <c r="M539" s="71"/>
      <c r="N539" s="72">
        <f t="shared" si="163"/>
        <v>0</v>
      </c>
      <c r="O539" s="74"/>
      <c r="P539" s="74"/>
      <c r="Q539" s="71"/>
      <c r="R539" s="72"/>
      <c r="S539" s="71"/>
      <c r="T539" s="71"/>
      <c r="U539" s="71">
        <v>10</v>
      </c>
      <c r="V539" s="72">
        <f t="shared" si="164"/>
        <v>230</v>
      </c>
      <c r="W539" s="71">
        <v>10</v>
      </c>
      <c r="X539" s="74">
        <v>229.89000000000001</v>
      </c>
      <c r="Y539" s="74"/>
      <c r="Z539" s="71">
        <v>2</v>
      </c>
      <c r="AA539" s="72">
        <v>73.3</v>
      </c>
      <c r="AB539" s="74"/>
      <c r="AC539" s="80"/>
      <c r="AD539" s="71"/>
      <c r="AE539" s="77"/>
      <c r="AF539" s="77"/>
    </row>
    <row r="540" spans="1:32" ht="15" customHeight="1" outlineLevel="2" x14ac:dyDescent="0.3">
      <c r="A540" s="2">
        <f t="shared" si="165"/>
        <v>17</v>
      </c>
      <c r="B540" s="40" t="s">
        <v>516</v>
      </c>
      <c r="C540" s="151">
        <f t="shared" si="160"/>
        <v>9</v>
      </c>
      <c r="D540" s="81">
        <f t="shared" si="157"/>
        <v>1</v>
      </c>
      <c r="E540" s="40"/>
      <c r="F540" s="135">
        <f t="shared" si="161"/>
        <v>1</v>
      </c>
      <c r="G540" s="86"/>
      <c r="H540" s="86"/>
      <c r="I540" s="71">
        <v>1</v>
      </c>
      <c r="J540" s="72">
        <f t="shared" si="162"/>
        <v>387.6</v>
      </c>
      <c r="K540" s="73">
        <v>1</v>
      </c>
      <c r="L540" s="74">
        <v>262.32900000000001</v>
      </c>
      <c r="M540" s="71"/>
      <c r="N540" s="72">
        <f t="shared" si="163"/>
        <v>0</v>
      </c>
      <c r="O540" s="74"/>
      <c r="P540" s="74"/>
      <c r="Q540" s="71"/>
      <c r="R540" s="72"/>
      <c r="S540" s="71"/>
      <c r="T540" s="71"/>
      <c r="U540" s="71">
        <v>8</v>
      </c>
      <c r="V540" s="72">
        <f t="shared" si="164"/>
        <v>184</v>
      </c>
      <c r="W540" s="71">
        <v>8</v>
      </c>
      <c r="X540" s="74">
        <v>183.91200000000001</v>
      </c>
      <c r="Y540" s="74"/>
      <c r="Z540" s="71">
        <v>0</v>
      </c>
      <c r="AA540" s="72"/>
      <c r="AB540" s="74"/>
      <c r="AC540" s="80"/>
      <c r="AD540" s="71"/>
      <c r="AE540" s="77"/>
      <c r="AF540" s="77"/>
    </row>
    <row r="541" spans="1:32" ht="15" customHeight="1" outlineLevel="2" x14ac:dyDescent="0.3">
      <c r="A541" s="2">
        <f t="shared" si="165"/>
        <v>18</v>
      </c>
      <c r="B541" s="40" t="s">
        <v>517</v>
      </c>
      <c r="C541" s="151">
        <f t="shared" si="160"/>
        <v>10</v>
      </c>
      <c r="D541" s="81">
        <f t="shared" si="157"/>
        <v>0</v>
      </c>
      <c r="E541" s="40"/>
      <c r="F541" s="135">
        <f t="shared" si="161"/>
        <v>0</v>
      </c>
      <c r="G541" s="86"/>
      <c r="H541" s="86"/>
      <c r="I541" s="71"/>
      <c r="J541" s="72">
        <f t="shared" si="162"/>
        <v>0</v>
      </c>
      <c r="K541" s="73"/>
      <c r="L541" s="74"/>
      <c r="M541" s="71"/>
      <c r="N541" s="72">
        <f t="shared" si="163"/>
        <v>0</v>
      </c>
      <c r="O541" s="74"/>
      <c r="P541" s="74"/>
      <c r="Q541" s="71"/>
      <c r="R541" s="72"/>
      <c r="S541" s="71"/>
      <c r="T541" s="71"/>
      <c r="U541" s="71">
        <v>10</v>
      </c>
      <c r="V541" s="72">
        <f t="shared" si="164"/>
        <v>230</v>
      </c>
      <c r="W541" s="71">
        <v>10</v>
      </c>
      <c r="X541" s="74">
        <v>229.89000000000001</v>
      </c>
      <c r="Y541" s="74"/>
      <c r="Z541" s="71">
        <v>0</v>
      </c>
      <c r="AA541" s="72"/>
      <c r="AB541" s="74"/>
      <c r="AC541" s="80"/>
      <c r="AD541" s="71"/>
      <c r="AE541" s="77"/>
      <c r="AF541" s="77"/>
    </row>
    <row r="542" spans="1:32" ht="15" customHeight="1" outlineLevel="1" x14ac:dyDescent="0.3">
      <c r="A542" s="176"/>
      <c r="B542" s="160"/>
      <c r="C542" s="26"/>
      <c r="D542" s="26"/>
      <c r="E542" s="26"/>
      <c r="F542" s="81"/>
      <c r="G542" s="81"/>
      <c r="H542" s="81"/>
      <c r="I542" s="71"/>
      <c r="J542" s="72"/>
      <c r="K542" s="73"/>
      <c r="L542" s="71"/>
      <c r="M542" s="71"/>
      <c r="N542" s="72"/>
      <c r="O542" s="71"/>
      <c r="P542" s="71"/>
      <c r="Q542" s="71"/>
      <c r="R542" s="72"/>
      <c r="S542" s="71"/>
      <c r="T542" s="71"/>
      <c r="U542" s="71"/>
      <c r="V542" s="72"/>
      <c r="W542" s="73"/>
      <c r="X542" s="71"/>
      <c r="Y542" s="71"/>
      <c r="Z542" s="71"/>
      <c r="AA542" s="72"/>
      <c r="AB542" s="73"/>
      <c r="AC542" s="75"/>
      <c r="AD542" s="76"/>
      <c r="AE542" s="77"/>
      <c r="AF542" s="77"/>
    </row>
    <row r="543" spans="1:32" ht="15.75" customHeight="1" outlineLevel="1" x14ac:dyDescent="0.3">
      <c r="A543" s="2"/>
      <c r="B543" s="45" t="s">
        <v>518</v>
      </c>
      <c r="C543" s="65">
        <f t="shared" ref="C543" si="166">SUM(C544:C563)</f>
        <v>108</v>
      </c>
      <c r="D543" s="25">
        <f t="shared" ref="D543:D563" si="167">I543+M543+Q543</f>
        <v>1</v>
      </c>
      <c r="E543" s="45"/>
      <c r="F543" s="65">
        <f t="shared" ref="F543" si="168">SUM(F544:F563)</f>
        <v>1</v>
      </c>
      <c r="G543" s="90"/>
      <c r="H543" s="90"/>
      <c r="I543" s="65">
        <f t="shared" ref="I543:AC543" si="169">SUM(I544:I563)</f>
        <v>1</v>
      </c>
      <c r="J543" s="66">
        <f t="shared" si="169"/>
        <v>387.6</v>
      </c>
      <c r="K543" s="68">
        <f t="shared" si="169"/>
        <v>1</v>
      </c>
      <c r="L543" s="67">
        <f t="shared" si="169"/>
        <v>387</v>
      </c>
      <c r="M543" s="65"/>
      <c r="N543" s="66"/>
      <c r="O543" s="65"/>
      <c r="P543" s="65"/>
      <c r="Q543" s="65"/>
      <c r="R543" s="66"/>
      <c r="S543" s="65"/>
      <c r="T543" s="65"/>
      <c r="U543" s="65">
        <f t="shared" si="169"/>
        <v>72</v>
      </c>
      <c r="V543" s="66">
        <f t="shared" si="169"/>
        <v>1656</v>
      </c>
      <c r="W543" s="68">
        <f t="shared" si="169"/>
        <v>72</v>
      </c>
      <c r="X543" s="67">
        <f t="shared" si="169"/>
        <v>1652.4000000000003</v>
      </c>
      <c r="Y543" s="67"/>
      <c r="Z543" s="65">
        <f t="shared" si="169"/>
        <v>35</v>
      </c>
      <c r="AA543" s="66">
        <f t="shared" si="169"/>
        <v>1282.3000000000002</v>
      </c>
      <c r="AB543" s="68">
        <f t="shared" si="169"/>
        <v>35</v>
      </c>
      <c r="AC543" s="69">
        <f t="shared" si="169"/>
        <v>1146.5999999999999</v>
      </c>
      <c r="AD543" s="65"/>
      <c r="AE543" s="77"/>
      <c r="AF543" s="77"/>
    </row>
    <row r="544" spans="1:32" s="6" customFormat="1" ht="15" customHeight="1" outlineLevel="2" x14ac:dyDescent="0.25">
      <c r="A544" s="2">
        <v>1</v>
      </c>
      <c r="B544" s="40" t="s">
        <v>519</v>
      </c>
      <c r="C544" s="151">
        <f t="shared" ref="C544:C563" si="170">F544+W544+AB544</f>
        <v>2</v>
      </c>
      <c r="D544" s="81">
        <f t="shared" si="167"/>
        <v>0</v>
      </c>
      <c r="E544" s="40"/>
      <c r="F544" s="135">
        <f t="shared" ref="F544:F563" si="171">K544+O544+S544</f>
        <v>0</v>
      </c>
      <c r="G544" s="86"/>
      <c r="H544" s="86"/>
      <c r="I544" s="86"/>
      <c r="J544" s="120"/>
      <c r="K544" s="86"/>
      <c r="L544" s="86"/>
      <c r="M544" s="86"/>
      <c r="N544" s="120"/>
      <c r="O544" s="86"/>
      <c r="P544" s="86"/>
      <c r="Q544" s="86"/>
      <c r="R544" s="120"/>
      <c r="S544" s="86"/>
      <c r="T544" s="86"/>
      <c r="U544" s="86">
        <v>2</v>
      </c>
      <c r="V544" s="120">
        <f>U544*23</f>
        <v>46</v>
      </c>
      <c r="W544" s="86">
        <v>2</v>
      </c>
      <c r="X544" s="96">
        <v>45.9</v>
      </c>
      <c r="Y544" s="96"/>
      <c r="Z544" s="86">
        <v>0</v>
      </c>
      <c r="AA544" s="120"/>
      <c r="AB544" s="86">
        <v>0</v>
      </c>
      <c r="AC544" s="122">
        <v>0</v>
      </c>
      <c r="AD544" s="86"/>
      <c r="AE544" s="123"/>
      <c r="AF544" s="87"/>
    </row>
    <row r="545" spans="1:32" s="6" customFormat="1" ht="15" customHeight="1" outlineLevel="2" x14ac:dyDescent="0.25">
      <c r="A545" s="2">
        <v>2</v>
      </c>
      <c r="B545" s="40" t="s">
        <v>520</v>
      </c>
      <c r="C545" s="151">
        <f t="shared" si="170"/>
        <v>8</v>
      </c>
      <c r="D545" s="81">
        <f t="shared" si="167"/>
        <v>0</v>
      </c>
      <c r="E545" s="40"/>
      <c r="F545" s="135">
        <f t="shared" si="171"/>
        <v>0</v>
      </c>
      <c r="G545" s="86"/>
      <c r="H545" s="86"/>
      <c r="I545" s="86"/>
      <c r="J545" s="120"/>
      <c r="K545" s="86"/>
      <c r="L545" s="86"/>
      <c r="M545" s="86"/>
      <c r="N545" s="120"/>
      <c r="O545" s="86"/>
      <c r="P545" s="86"/>
      <c r="Q545" s="86"/>
      <c r="R545" s="120"/>
      <c r="S545" s="86"/>
      <c r="T545" s="86"/>
      <c r="U545" s="86">
        <v>4</v>
      </c>
      <c r="V545" s="120">
        <f t="shared" ref="V545:V563" si="172">U545*23</f>
        <v>92</v>
      </c>
      <c r="W545" s="86">
        <v>4</v>
      </c>
      <c r="X545" s="96">
        <v>91.8</v>
      </c>
      <c r="Y545" s="96"/>
      <c r="Z545" s="86">
        <v>4</v>
      </c>
      <c r="AA545" s="120">
        <v>146.6</v>
      </c>
      <c r="AB545" s="86">
        <v>4</v>
      </c>
      <c r="AC545" s="122">
        <v>131</v>
      </c>
      <c r="AD545" s="86"/>
      <c r="AE545" s="123"/>
      <c r="AF545" s="87"/>
    </row>
    <row r="546" spans="1:32" s="6" customFormat="1" ht="15" customHeight="1" outlineLevel="2" x14ac:dyDescent="0.25">
      <c r="A546" s="2">
        <v>3</v>
      </c>
      <c r="B546" s="40" t="s">
        <v>521</v>
      </c>
      <c r="C546" s="151">
        <f t="shared" si="170"/>
        <v>2</v>
      </c>
      <c r="D546" s="81">
        <f t="shared" si="167"/>
        <v>0</v>
      </c>
      <c r="E546" s="40"/>
      <c r="F546" s="135">
        <f t="shared" si="171"/>
        <v>0</v>
      </c>
      <c r="G546" s="86"/>
      <c r="H546" s="86"/>
      <c r="I546" s="86"/>
      <c r="J546" s="120"/>
      <c r="K546" s="86"/>
      <c r="L546" s="86"/>
      <c r="M546" s="86"/>
      <c r="N546" s="120"/>
      <c r="O546" s="86"/>
      <c r="P546" s="86"/>
      <c r="Q546" s="86"/>
      <c r="R546" s="120"/>
      <c r="S546" s="86"/>
      <c r="T546" s="86"/>
      <c r="U546" s="86">
        <v>0</v>
      </c>
      <c r="V546" s="120">
        <f t="shared" si="172"/>
        <v>0</v>
      </c>
      <c r="W546" s="86">
        <v>0</v>
      </c>
      <c r="X546" s="96">
        <v>0</v>
      </c>
      <c r="Y546" s="96"/>
      <c r="Z546" s="86">
        <v>2</v>
      </c>
      <c r="AA546" s="120">
        <v>73.3</v>
      </c>
      <c r="AB546" s="86">
        <v>2</v>
      </c>
      <c r="AC546" s="122">
        <v>65.5</v>
      </c>
      <c r="AD546" s="86"/>
      <c r="AE546" s="123"/>
      <c r="AF546" s="87"/>
    </row>
    <row r="547" spans="1:32" s="6" customFormat="1" ht="15" customHeight="1" outlineLevel="2" x14ac:dyDescent="0.25">
      <c r="A547" s="2">
        <v>4</v>
      </c>
      <c r="B547" s="40" t="s">
        <v>522</v>
      </c>
      <c r="C547" s="151">
        <f t="shared" si="170"/>
        <v>10</v>
      </c>
      <c r="D547" s="81">
        <f t="shared" si="167"/>
        <v>0</v>
      </c>
      <c r="E547" s="40"/>
      <c r="F547" s="135">
        <f t="shared" si="171"/>
        <v>0</v>
      </c>
      <c r="G547" s="86"/>
      <c r="H547" s="86"/>
      <c r="I547" s="86"/>
      <c r="J547" s="120"/>
      <c r="K547" s="86"/>
      <c r="L547" s="86"/>
      <c r="M547" s="86"/>
      <c r="N547" s="120"/>
      <c r="O547" s="86"/>
      <c r="P547" s="86"/>
      <c r="Q547" s="86"/>
      <c r="R547" s="120"/>
      <c r="S547" s="86"/>
      <c r="T547" s="86"/>
      <c r="U547" s="86">
        <v>8</v>
      </c>
      <c r="V547" s="120">
        <f t="shared" si="172"/>
        <v>184</v>
      </c>
      <c r="W547" s="86">
        <v>8</v>
      </c>
      <c r="X547" s="96">
        <v>183.7</v>
      </c>
      <c r="Y547" s="96"/>
      <c r="Z547" s="86">
        <v>2</v>
      </c>
      <c r="AA547" s="120">
        <v>73.3</v>
      </c>
      <c r="AB547" s="86">
        <v>2</v>
      </c>
      <c r="AC547" s="122">
        <v>65.5</v>
      </c>
      <c r="AD547" s="86"/>
      <c r="AE547" s="123"/>
      <c r="AF547" s="87"/>
    </row>
    <row r="548" spans="1:32" s="6" customFormat="1" ht="15" customHeight="1" outlineLevel="2" x14ac:dyDescent="0.25">
      <c r="A548" s="2">
        <v>5</v>
      </c>
      <c r="B548" s="40" t="s">
        <v>523</v>
      </c>
      <c r="C548" s="151">
        <f t="shared" si="170"/>
        <v>8</v>
      </c>
      <c r="D548" s="81">
        <f t="shared" si="167"/>
        <v>0</v>
      </c>
      <c r="E548" s="40"/>
      <c r="F548" s="135">
        <f t="shared" si="171"/>
        <v>0</v>
      </c>
      <c r="G548" s="86"/>
      <c r="H548" s="86"/>
      <c r="I548" s="86"/>
      <c r="J548" s="120"/>
      <c r="K548" s="86"/>
      <c r="L548" s="86"/>
      <c r="M548" s="86"/>
      <c r="N548" s="120"/>
      <c r="O548" s="86"/>
      <c r="P548" s="86"/>
      <c r="Q548" s="86"/>
      <c r="R548" s="120"/>
      <c r="S548" s="86"/>
      <c r="T548" s="86"/>
      <c r="U548" s="86">
        <v>6</v>
      </c>
      <c r="V548" s="120">
        <f t="shared" si="172"/>
        <v>138</v>
      </c>
      <c r="W548" s="86">
        <v>6</v>
      </c>
      <c r="X548" s="96">
        <v>137.80000000000001</v>
      </c>
      <c r="Y548" s="96"/>
      <c r="Z548" s="86">
        <v>2</v>
      </c>
      <c r="AA548" s="120">
        <v>73.3</v>
      </c>
      <c r="AB548" s="86">
        <v>2</v>
      </c>
      <c r="AC548" s="122">
        <v>65.5</v>
      </c>
      <c r="AD548" s="86"/>
      <c r="AE548" s="123"/>
      <c r="AF548" s="87"/>
    </row>
    <row r="549" spans="1:32" s="6" customFormat="1" ht="15" customHeight="1" outlineLevel="2" x14ac:dyDescent="0.25">
      <c r="A549" s="2">
        <v>6</v>
      </c>
      <c r="B549" s="40" t="s">
        <v>524</v>
      </c>
      <c r="C549" s="151">
        <f t="shared" si="170"/>
        <v>3</v>
      </c>
      <c r="D549" s="81">
        <f t="shared" si="167"/>
        <v>0</v>
      </c>
      <c r="E549" s="40"/>
      <c r="F549" s="135">
        <f t="shared" si="171"/>
        <v>0</v>
      </c>
      <c r="G549" s="86"/>
      <c r="H549" s="86"/>
      <c r="I549" s="86"/>
      <c r="J549" s="120"/>
      <c r="K549" s="86"/>
      <c r="L549" s="86"/>
      <c r="M549" s="86"/>
      <c r="N549" s="120"/>
      <c r="O549" s="86"/>
      <c r="P549" s="86"/>
      <c r="Q549" s="86"/>
      <c r="R549" s="120"/>
      <c r="S549" s="86"/>
      <c r="T549" s="86"/>
      <c r="U549" s="86">
        <v>2</v>
      </c>
      <c r="V549" s="120">
        <f t="shared" si="172"/>
        <v>46</v>
      </c>
      <c r="W549" s="86">
        <v>2</v>
      </c>
      <c r="X549" s="96">
        <v>45.9</v>
      </c>
      <c r="Y549" s="96"/>
      <c r="Z549" s="86">
        <v>1</v>
      </c>
      <c r="AA549" s="120">
        <v>36.6</v>
      </c>
      <c r="AB549" s="86">
        <v>1</v>
      </c>
      <c r="AC549" s="122">
        <v>32.799999999999997</v>
      </c>
      <c r="AD549" s="86"/>
      <c r="AE549" s="123"/>
      <c r="AF549" s="87"/>
    </row>
    <row r="550" spans="1:32" s="6" customFormat="1" ht="15" customHeight="1" outlineLevel="2" x14ac:dyDescent="0.25">
      <c r="A550" s="2">
        <v>7</v>
      </c>
      <c r="B550" s="40" t="s">
        <v>525</v>
      </c>
      <c r="C550" s="151">
        <f t="shared" si="170"/>
        <v>7</v>
      </c>
      <c r="D550" s="81">
        <f t="shared" si="167"/>
        <v>0</v>
      </c>
      <c r="E550" s="40"/>
      <c r="F550" s="135">
        <f t="shared" si="171"/>
        <v>0</v>
      </c>
      <c r="G550" s="86"/>
      <c r="H550" s="86"/>
      <c r="I550" s="86"/>
      <c r="J550" s="120"/>
      <c r="K550" s="86"/>
      <c r="L550" s="86"/>
      <c r="M550" s="86"/>
      <c r="N550" s="120"/>
      <c r="O550" s="86"/>
      <c r="P550" s="86"/>
      <c r="Q550" s="86"/>
      <c r="R550" s="120"/>
      <c r="S550" s="86"/>
      <c r="T550" s="86"/>
      <c r="U550" s="86">
        <v>3</v>
      </c>
      <c r="V550" s="120">
        <f t="shared" si="172"/>
        <v>69</v>
      </c>
      <c r="W550" s="86">
        <v>3</v>
      </c>
      <c r="X550" s="96">
        <v>68.8</v>
      </c>
      <c r="Y550" s="96"/>
      <c r="Z550" s="86">
        <v>4</v>
      </c>
      <c r="AA550" s="120">
        <v>146.6</v>
      </c>
      <c r="AB550" s="86">
        <v>4</v>
      </c>
      <c r="AC550" s="122">
        <v>131</v>
      </c>
      <c r="AD550" s="86"/>
      <c r="AE550" s="123"/>
      <c r="AF550" s="87"/>
    </row>
    <row r="551" spans="1:32" s="6" customFormat="1" ht="15" customHeight="1" outlineLevel="2" x14ac:dyDescent="0.3">
      <c r="A551" s="2">
        <v>8</v>
      </c>
      <c r="B551" s="40" t="s">
        <v>526</v>
      </c>
      <c r="C551" s="151">
        <f t="shared" si="170"/>
        <v>9</v>
      </c>
      <c r="D551" s="81">
        <f t="shared" si="167"/>
        <v>1</v>
      </c>
      <c r="E551" s="40"/>
      <c r="F551" s="135">
        <f t="shared" si="171"/>
        <v>1</v>
      </c>
      <c r="G551" s="86"/>
      <c r="H551" s="86"/>
      <c r="I551" s="86">
        <v>1</v>
      </c>
      <c r="J551" s="120">
        <f t="shared" ref="J551" si="173">387.6*I551</f>
        <v>387.6</v>
      </c>
      <c r="K551" s="73">
        <v>1</v>
      </c>
      <c r="L551" s="74">
        <v>387</v>
      </c>
      <c r="M551" s="86"/>
      <c r="N551" s="120"/>
      <c r="O551" s="86"/>
      <c r="P551" s="86"/>
      <c r="Q551" s="86"/>
      <c r="R551" s="120"/>
      <c r="S551" s="86"/>
      <c r="T551" s="86"/>
      <c r="U551" s="86">
        <v>5</v>
      </c>
      <c r="V551" s="120">
        <f t="shared" si="172"/>
        <v>115</v>
      </c>
      <c r="W551" s="86">
        <v>5</v>
      </c>
      <c r="X551" s="96">
        <v>114.7</v>
      </c>
      <c r="Y551" s="96"/>
      <c r="Z551" s="86">
        <v>3</v>
      </c>
      <c r="AA551" s="120">
        <v>109.9</v>
      </c>
      <c r="AB551" s="86">
        <v>3</v>
      </c>
      <c r="AC551" s="122">
        <v>98.2</v>
      </c>
      <c r="AD551" s="86"/>
      <c r="AE551" s="123"/>
      <c r="AF551" s="87"/>
    </row>
    <row r="552" spans="1:32" s="6" customFormat="1" ht="15" customHeight="1" outlineLevel="2" x14ac:dyDescent="0.25">
      <c r="A552" s="2">
        <v>9</v>
      </c>
      <c r="B552" s="40" t="s">
        <v>527</v>
      </c>
      <c r="C552" s="151">
        <f t="shared" si="170"/>
        <v>0</v>
      </c>
      <c r="D552" s="81">
        <f t="shared" si="167"/>
        <v>0</v>
      </c>
      <c r="E552" s="40"/>
      <c r="F552" s="135">
        <f t="shared" si="171"/>
        <v>0</v>
      </c>
      <c r="G552" s="86"/>
      <c r="H552" s="86"/>
      <c r="I552" s="86"/>
      <c r="J552" s="120"/>
      <c r="K552" s="86"/>
      <c r="L552" s="86"/>
      <c r="M552" s="86"/>
      <c r="N552" s="120"/>
      <c r="O552" s="86"/>
      <c r="P552" s="86"/>
      <c r="Q552" s="86"/>
      <c r="R552" s="120"/>
      <c r="S552" s="86"/>
      <c r="T552" s="86"/>
      <c r="U552" s="86">
        <v>0</v>
      </c>
      <c r="V552" s="120">
        <f t="shared" si="172"/>
        <v>0</v>
      </c>
      <c r="W552" s="86">
        <v>0</v>
      </c>
      <c r="X552" s="96">
        <v>0</v>
      </c>
      <c r="Y552" s="96"/>
      <c r="Z552" s="86">
        <v>0</v>
      </c>
      <c r="AA552" s="120"/>
      <c r="AB552" s="86">
        <v>0</v>
      </c>
      <c r="AC552" s="122">
        <v>0</v>
      </c>
      <c r="AD552" s="86"/>
      <c r="AE552" s="123"/>
      <c r="AF552" s="87"/>
    </row>
    <row r="553" spans="1:32" s="6" customFormat="1" ht="15" customHeight="1" outlineLevel="2" x14ac:dyDescent="0.25">
      <c r="A553" s="2">
        <v>10</v>
      </c>
      <c r="B553" s="40" t="s">
        <v>528</v>
      </c>
      <c r="C553" s="151">
        <f t="shared" si="170"/>
        <v>2</v>
      </c>
      <c r="D553" s="81">
        <f t="shared" si="167"/>
        <v>0</v>
      </c>
      <c r="E553" s="40"/>
      <c r="F553" s="135">
        <f t="shared" si="171"/>
        <v>0</v>
      </c>
      <c r="G553" s="86"/>
      <c r="H553" s="86"/>
      <c r="I553" s="86"/>
      <c r="J553" s="120"/>
      <c r="K553" s="86"/>
      <c r="L553" s="86"/>
      <c r="M553" s="86"/>
      <c r="N553" s="120"/>
      <c r="O553" s="86"/>
      <c r="P553" s="86"/>
      <c r="Q553" s="86"/>
      <c r="R553" s="120"/>
      <c r="S553" s="86"/>
      <c r="T553" s="86"/>
      <c r="U553" s="86">
        <v>2</v>
      </c>
      <c r="V553" s="120">
        <f t="shared" si="172"/>
        <v>46</v>
      </c>
      <c r="W553" s="86">
        <v>2</v>
      </c>
      <c r="X553" s="96">
        <v>45.9</v>
      </c>
      <c r="Y553" s="96"/>
      <c r="Z553" s="86">
        <v>0</v>
      </c>
      <c r="AA553" s="120"/>
      <c r="AB553" s="86">
        <v>0</v>
      </c>
      <c r="AC553" s="122">
        <v>0</v>
      </c>
      <c r="AD553" s="86"/>
      <c r="AE553" s="123"/>
      <c r="AF553" s="87"/>
    </row>
    <row r="554" spans="1:32" s="6" customFormat="1" ht="15" customHeight="1" outlineLevel="2" x14ac:dyDescent="0.25">
      <c r="A554" s="2">
        <v>11</v>
      </c>
      <c r="B554" s="40" t="s">
        <v>529</v>
      </c>
      <c r="C554" s="151">
        <f t="shared" si="170"/>
        <v>8</v>
      </c>
      <c r="D554" s="81">
        <f t="shared" si="167"/>
        <v>0</v>
      </c>
      <c r="E554" s="40"/>
      <c r="F554" s="135">
        <f t="shared" si="171"/>
        <v>0</v>
      </c>
      <c r="G554" s="86"/>
      <c r="H554" s="86"/>
      <c r="I554" s="86"/>
      <c r="J554" s="120"/>
      <c r="K554" s="86"/>
      <c r="L554" s="86"/>
      <c r="M554" s="86"/>
      <c r="N554" s="120"/>
      <c r="O554" s="86"/>
      <c r="P554" s="86"/>
      <c r="Q554" s="86"/>
      <c r="R554" s="120"/>
      <c r="S554" s="86"/>
      <c r="T554" s="86"/>
      <c r="U554" s="86">
        <v>7</v>
      </c>
      <c r="V554" s="120">
        <f t="shared" si="172"/>
        <v>161</v>
      </c>
      <c r="W554" s="86">
        <v>7</v>
      </c>
      <c r="X554" s="96">
        <v>160.69999999999999</v>
      </c>
      <c r="Y554" s="96"/>
      <c r="Z554" s="86">
        <v>1</v>
      </c>
      <c r="AA554" s="120">
        <v>36.6</v>
      </c>
      <c r="AB554" s="86">
        <v>1</v>
      </c>
      <c r="AC554" s="122">
        <v>32.799999999999997</v>
      </c>
      <c r="AD554" s="86"/>
      <c r="AE554" s="123"/>
      <c r="AF554" s="87"/>
    </row>
    <row r="555" spans="1:32" s="6" customFormat="1" ht="15" customHeight="1" outlineLevel="2" x14ac:dyDescent="0.25">
      <c r="A555" s="2">
        <v>12</v>
      </c>
      <c r="B555" s="40" t="s">
        <v>530</v>
      </c>
      <c r="C555" s="151">
        <f t="shared" si="170"/>
        <v>5</v>
      </c>
      <c r="D555" s="81">
        <f t="shared" si="167"/>
        <v>0</v>
      </c>
      <c r="E555" s="40"/>
      <c r="F555" s="135">
        <f t="shared" si="171"/>
        <v>0</v>
      </c>
      <c r="G555" s="86"/>
      <c r="H555" s="86"/>
      <c r="I555" s="86"/>
      <c r="J555" s="120"/>
      <c r="K555" s="86"/>
      <c r="L555" s="86"/>
      <c r="M555" s="86"/>
      <c r="N555" s="120"/>
      <c r="O555" s="86"/>
      <c r="P555" s="86"/>
      <c r="Q555" s="86"/>
      <c r="R555" s="120"/>
      <c r="S555" s="86"/>
      <c r="T555" s="86"/>
      <c r="U555" s="86">
        <v>3</v>
      </c>
      <c r="V555" s="120">
        <f t="shared" si="172"/>
        <v>69</v>
      </c>
      <c r="W555" s="86">
        <v>3</v>
      </c>
      <c r="X555" s="96">
        <v>68.8</v>
      </c>
      <c r="Y555" s="96"/>
      <c r="Z555" s="86">
        <v>2</v>
      </c>
      <c r="AA555" s="120">
        <v>73.3</v>
      </c>
      <c r="AB555" s="86">
        <v>2</v>
      </c>
      <c r="AC555" s="122">
        <v>65.5</v>
      </c>
      <c r="AD555" s="86"/>
      <c r="AE555" s="123"/>
      <c r="AF555" s="87"/>
    </row>
    <row r="556" spans="1:32" s="6" customFormat="1" ht="15" customHeight="1" outlineLevel="2" x14ac:dyDescent="0.25">
      <c r="A556" s="2">
        <v>13</v>
      </c>
      <c r="B556" s="40" t="s">
        <v>531</v>
      </c>
      <c r="C556" s="151">
        <f t="shared" si="170"/>
        <v>3</v>
      </c>
      <c r="D556" s="81">
        <f t="shared" si="167"/>
        <v>0</v>
      </c>
      <c r="E556" s="40"/>
      <c r="F556" s="135">
        <f t="shared" si="171"/>
        <v>0</v>
      </c>
      <c r="G556" s="86"/>
      <c r="H556" s="86"/>
      <c r="I556" s="86"/>
      <c r="J556" s="120"/>
      <c r="K556" s="86"/>
      <c r="L556" s="86"/>
      <c r="M556" s="86"/>
      <c r="N556" s="120"/>
      <c r="O556" s="86"/>
      <c r="P556" s="86"/>
      <c r="Q556" s="86"/>
      <c r="R556" s="120"/>
      <c r="S556" s="86"/>
      <c r="T556" s="86"/>
      <c r="U556" s="86">
        <v>2</v>
      </c>
      <c r="V556" s="120">
        <f t="shared" si="172"/>
        <v>46</v>
      </c>
      <c r="W556" s="86">
        <v>2</v>
      </c>
      <c r="X556" s="96">
        <v>45.9</v>
      </c>
      <c r="Y556" s="96"/>
      <c r="Z556" s="86">
        <v>1</v>
      </c>
      <c r="AA556" s="120">
        <v>36.6</v>
      </c>
      <c r="AB556" s="86">
        <v>1</v>
      </c>
      <c r="AC556" s="122">
        <v>32.799999999999997</v>
      </c>
      <c r="AD556" s="86"/>
      <c r="AE556" s="123"/>
      <c r="AF556" s="87"/>
    </row>
    <row r="557" spans="1:32" s="6" customFormat="1" ht="15" customHeight="1" outlineLevel="2" x14ac:dyDescent="0.25">
      <c r="A557" s="2">
        <v>14</v>
      </c>
      <c r="B557" s="40" t="s">
        <v>532</v>
      </c>
      <c r="C557" s="151">
        <f t="shared" si="170"/>
        <v>3</v>
      </c>
      <c r="D557" s="81">
        <f t="shared" si="167"/>
        <v>0</v>
      </c>
      <c r="E557" s="40"/>
      <c r="F557" s="135">
        <f t="shared" si="171"/>
        <v>0</v>
      </c>
      <c r="G557" s="86"/>
      <c r="H557" s="86"/>
      <c r="I557" s="86"/>
      <c r="J557" s="120"/>
      <c r="K557" s="86"/>
      <c r="L557" s="86"/>
      <c r="M557" s="86"/>
      <c r="N557" s="120"/>
      <c r="O557" s="86"/>
      <c r="P557" s="86"/>
      <c r="Q557" s="86"/>
      <c r="R557" s="120"/>
      <c r="S557" s="86"/>
      <c r="T557" s="86"/>
      <c r="U557" s="86">
        <v>2</v>
      </c>
      <c r="V557" s="120">
        <f t="shared" si="172"/>
        <v>46</v>
      </c>
      <c r="W557" s="86">
        <v>2</v>
      </c>
      <c r="X557" s="96">
        <v>45.9</v>
      </c>
      <c r="Y557" s="96"/>
      <c r="Z557" s="86">
        <v>1</v>
      </c>
      <c r="AA557" s="120">
        <v>36.6</v>
      </c>
      <c r="AB557" s="86">
        <v>1</v>
      </c>
      <c r="AC557" s="122">
        <v>32.799999999999997</v>
      </c>
      <c r="AD557" s="86"/>
      <c r="AE557" s="123"/>
      <c r="AF557" s="87"/>
    </row>
    <row r="558" spans="1:32" s="6" customFormat="1" ht="15" customHeight="1" outlineLevel="2" x14ac:dyDescent="0.25">
      <c r="A558" s="2">
        <v>15</v>
      </c>
      <c r="B558" s="40" t="s">
        <v>533</v>
      </c>
      <c r="C558" s="151">
        <f t="shared" si="170"/>
        <v>3</v>
      </c>
      <c r="D558" s="81">
        <f t="shared" si="167"/>
        <v>0</v>
      </c>
      <c r="E558" s="40"/>
      <c r="F558" s="135">
        <f t="shared" si="171"/>
        <v>0</v>
      </c>
      <c r="G558" s="86"/>
      <c r="H558" s="86"/>
      <c r="I558" s="86"/>
      <c r="J558" s="120"/>
      <c r="K558" s="86"/>
      <c r="L558" s="86"/>
      <c r="M558" s="86"/>
      <c r="N558" s="120"/>
      <c r="O558" s="86"/>
      <c r="P558" s="86"/>
      <c r="Q558" s="86"/>
      <c r="R558" s="120"/>
      <c r="S558" s="86"/>
      <c r="T558" s="86"/>
      <c r="U558" s="86">
        <v>1</v>
      </c>
      <c r="V558" s="120">
        <f t="shared" si="172"/>
        <v>23</v>
      </c>
      <c r="W558" s="86">
        <v>1</v>
      </c>
      <c r="X558" s="96">
        <v>22.9</v>
      </c>
      <c r="Y558" s="96"/>
      <c r="Z558" s="86">
        <v>2</v>
      </c>
      <c r="AA558" s="120">
        <v>73.3</v>
      </c>
      <c r="AB558" s="86">
        <v>2</v>
      </c>
      <c r="AC558" s="122">
        <v>65.5</v>
      </c>
      <c r="AD558" s="86"/>
      <c r="AE558" s="123"/>
      <c r="AF558" s="87"/>
    </row>
    <row r="559" spans="1:32" s="6" customFormat="1" ht="15" customHeight="1" outlineLevel="2" x14ac:dyDescent="0.25">
      <c r="A559" s="2">
        <v>16</v>
      </c>
      <c r="B559" s="40" t="s">
        <v>534</v>
      </c>
      <c r="C559" s="151">
        <f t="shared" si="170"/>
        <v>3</v>
      </c>
      <c r="D559" s="81">
        <f t="shared" si="167"/>
        <v>0</v>
      </c>
      <c r="E559" s="40"/>
      <c r="F559" s="135">
        <f t="shared" si="171"/>
        <v>0</v>
      </c>
      <c r="G559" s="86"/>
      <c r="H559" s="86"/>
      <c r="I559" s="86"/>
      <c r="J559" s="120"/>
      <c r="K559" s="86"/>
      <c r="L559" s="86"/>
      <c r="M559" s="86"/>
      <c r="N559" s="120"/>
      <c r="O559" s="86"/>
      <c r="P559" s="86"/>
      <c r="Q559" s="86"/>
      <c r="R559" s="120"/>
      <c r="S559" s="86"/>
      <c r="T559" s="86"/>
      <c r="U559" s="86">
        <v>2</v>
      </c>
      <c r="V559" s="120">
        <f t="shared" si="172"/>
        <v>46</v>
      </c>
      <c r="W559" s="86">
        <v>2</v>
      </c>
      <c r="X559" s="96">
        <v>45.9</v>
      </c>
      <c r="Y559" s="96"/>
      <c r="Z559" s="86">
        <v>1</v>
      </c>
      <c r="AA559" s="120">
        <v>36.6</v>
      </c>
      <c r="AB559" s="86">
        <v>1</v>
      </c>
      <c r="AC559" s="122">
        <v>32.799999999999997</v>
      </c>
      <c r="AD559" s="86"/>
      <c r="AE559" s="123"/>
      <c r="AF559" s="87"/>
    </row>
    <row r="560" spans="1:32" s="6" customFormat="1" ht="15" customHeight="1" outlineLevel="2" x14ac:dyDescent="0.25">
      <c r="A560" s="2">
        <v>17</v>
      </c>
      <c r="B560" s="40" t="s">
        <v>535</v>
      </c>
      <c r="C560" s="151">
        <f t="shared" si="170"/>
        <v>1</v>
      </c>
      <c r="D560" s="81">
        <f t="shared" si="167"/>
        <v>0</v>
      </c>
      <c r="E560" s="40"/>
      <c r="F560" s="135">
        <f t="shared" si="171"/>
        <v>0</v>
      </c>
      <c r="G560" s="86"/>
      <c r="H560" s="86"/>
      <c r="I560" s="86"/>
      <c r="J560" s="120"/>
      <c r="K560" s="86"/>
      <c r="L560" s="86"/>
      <c r="M560" s="86"/>
      <c r="N560" s="120"/>
      <c r="O560" s="86"/>
      <c r="P560" s="86"/>
      <c r="Q560" s="86"/>
      <c r="R560" s="120"/>
      <c r="S560" s="86"/>
      <c r="T560" s="86"/>
      <c r="U560" s="86">
        <v>1</v>
      </c>
      <c r="V560" s="120">
        <f t="shared" si="172"/>
        <v>23</v>
      </c>
      <c r="W560" s="86">
        <v>1</v>
      </c>
      <c r="X560" s="96">
        <v>22.9</v>
      </c>
      <c r="Y560" s="96"/>
      <c r="Z560" s="86">
        <v>0</v>
      </c>
      <c r="AA560" s="120"/>
      <c r="AB560" s="86">
        <v>0</v>
      </c>
      <c r="AC560" s="122">
        <v>0</v>
      </c>
      <c r="AD560" s="86"/>
      <c r="AE560" s="123"/>
      <c r="AF560" s="87"/>
    </row>
    <row r="561" spans="1:32" s="6" customFormat="1" ht="15" customHeight="1" outlineLevel="2" x14ac:dyDescent="0.25">
      <c r="A561" s="2">
        <v>18</v>
      </c>
      <c r="B561" s="40" t="s">
        <v>536</v>
      </c>
      <c r="C561" s="151">
        <f t="shared" si="170"/>
        <v>3</v>
      </c>
      <c r="D561" s="81">
        <f t="shared" si="167"/>
        <v>0</v>
      </c>
      <c r="E561" s="40"/>
      <c r="F561" s="135">
        <f t="shared" si="171"/>
        <v>0</v>
      </c>
      <c r="G561" s="86"/>
      <c r="H561" s="86"/>
      <c r="I561" s="86"/>
      <c r="J561" s="120"/>
      <c r="K561" s="86"/>
      <c r="L561" s="86"/>
      <c r="M561" s="86"/>
      <c r="N561" s="120"/>
      <c r="O561" s="86"/>
      <c r="P561" s="86"/>
      <c r="Q561" s="86"/>
      <c r="R561" s="120"/>
      <c r="S561" s="86"/>
      <c r="T561" s="86"/>
      <c r="U561" s="86">
        <v>2</v>
      </c>
      <c r="V561" s="120">
        <f t="shared" si="172"/>
        <v>46</v>
      </c>
      <c r="W561" s="86">
        <v>2</v>
      </c>
      <c r="X561" s="96">
        <v>45.9</v>
      </c>
      <c r="Y561" s="96"/>
      <c r="Z561" s="86">
        <v>1</v>
      </c>
      <c r="AA561" s="120">
        <v>36.6</v>
      </c>
      <c r="AB561" s="86">
        <v>1</v>
      </c>
      <c r="AC561" s="122">
        <v>32.799999999999997</v>
      </c>
      <c r="AD561" s="86"/>
      <c r="AE561" s="123"/>
      <c r="AF561" s="87"/>
    </row>
    <row r="562" spans="1:32" s="6" customFormat="1" ht="15" customHeight="1" outlineLevel="2" x14ac:dyDescent="0.25">
      <c r="A562" s="2">
        <v>19</v>
      </c>
      <c r="B562" s="40" t="s">
        <v>537</v>
      </c>
      <c r="C562" s="151">
        <f t="shared" si="170"/>
        <v>15</v>
      </c>
      <c r="D562" s="81">
        <f t="shared" si="167"/>
        <v>0</v>
      </c>
      <c r="E562" s="40"/>
      <c r="F562" s="135">
        <f t="shared" si="171"/>
        <v>0</v>
      </c>
      <c r="G562" s="86"/>
      <c r="H562" s="86"/>
      <c r="I562" s="86"/>
      <c r="J562" s="120"/>
      <c r="K562" s="86"/>
      <c r="L562" s="86"/>
      <c r="M562" s="86"/>
      <c r="N562" s="120"/>
      <c r="O562" s="86"/>
      <c r="P562" s="86"/>
      <c r="Q562" s="86"/>
      <c r="R562" s="120"/>
      <c r="S562" s="86"/>
      <c r="T562" s="86"/>
      <c r="U562" s="86">
        <v>10</v>
      </c>
      <c r="V562" s="120">
        <f t="shared" si="172"/>
        <v>230</v>
      </c>
      <c r="W562" s="86">
        <v>10</v>
      </c>
      <c r="X562" s="96">
        <v>229.5</v>
      </c>
      <c r="Y562" s="96"/>
      <c r="Z562" s="86">
        <v>5</v>
      </c>
      <c r="AA562" s="120">
        <v>183.2</v>
      </c>
      <c r="AB562" s="86">
        <v>5</v>
      </c>
      <c r="AC562" s="122">
        <v>163.9</v>
      </c>
      <c r="AD562" s="86"/>
      <c r="AE562" s="123"/>
      <c r="AF562" s="87"/>
    </row>
    <row r="563" spans="1:32" s="6" customFormat="1" ht="15" customHeight="1" outlineLevel="2" x14ac:dyDescent="0.25">
      <c r="A563" s="2">
        <v>20</v>
      </c>
      <c r="B563" s="40" t="s">
        <v>538</v>
      </c>
      <c r="C563" s="151">
        <f t="shared" si="170"/>
        <v>13</v>
      </c>
      <c r="D563" s="81">
        <f t="shared" si="167"/>
        <v>0</v>
      </c>
      <c r="E563" s="40"/>
      <c r="F563" s="135">
        <f t="shared" si="171"/>
        <v>0</v>
      </c>
      <c r="G563" s="86"/>
      <c r="H563" s="86"/>
      <c r="I563" s="86"/>
      <c r="J563" s="120"/>
      <c r="K563" s="86"/>
      <c r="L563" s="86"/>
      <c r="M563" s="86"/>
      <c r="N563" s="120"/>
      <c r="O563" s="86"/>
      <c r="P563" s="86"/>
      <c r="Q563" s="86"/>
      <c r="R563" s="120"/>
      <c r="S563" s="86"/>
      <c r="T563" s="86"/>
      <c r="U563" s="86">
        <v>10</v>
      </c>
      <c r="V563" s="120">
        <f t="shared" si="172"/>
        <v>230</v>
      </c>
      <c r="W563" s="86">
        <v>10</v>
      </c>
      <c r="X563" s="96">
        <v>229.5</v>
      </c>
      <c r="Y563" s="96"/>
      <c r="Z563" s="86">
        <v>3</v>
      </c>
      <c r="AA563" s="120">
        <v>109.9</v>
      </c>
      <c r="AB563" s="86">
        <v>3</v>
      </c>
      <c r="AC563" s="122">
        <v>98.2</v>
      </c>
      <c r="AD563" s="86"/>
      <c r="AE563" s="123"/>
      <c r="AF563" s="87"/>
    </row>
    <row r="564" spans="1:32" ht="15" customHeight="1" outlineLevel="1" x14ac:dyDescent="0.3">
      <c r="A564" s="176"/>
      <c r="B564" s="160"/>
      <c r="C564" s="26"/>
      <c r="D564" s="26"/>
      <c r="E564" s="26"/>
      <c r="F564" s="81"/>
      <c r="G564" s="81"/>
      <c r="H564" s="81"/>
      <c r="I564" s="71"/>
      <c r="J564" s="72"/>
      <c r="K564" s="73"/>
      <c r="L564" s="71"/>
      <c r="M564" s="71"/>
      <c r="N564" s="72"/>
      <c r="O564" s="71"/>
      <c r="P564" s="71"/>
      <c r="Q564" s="71"/>
      <c r="R564" s="72"/>
      <c r="S564" s="71"/>
      <c r="T564" s="71"/>
      <c r="U564" s="71"/>
      <c r="V564" s="72"/>
      <c r="W564" s="73"/>
      <c r="X564" s="71"/>
      <c r="Y564" s="71"/>
      <c r="Z564" s="71"/>
      <c r="AA564" s="72"/>
      <c r="AB564" s="73"/>
      <c r="AC564" s="75"/>
      <c r="AD564" s="76"/>
      <c r="AE564" s="77"/>
      <c r="AF564" s="77"/>
    </row>
    <row r="565" spans="1:32" ht="15.75" customHeight="1" outlineLevel="1" x14ac:dyDescent="0.3">
      <c r="A565" s="2"/>
      <c r="B565" s="44" t="s">
        <v>539</v>
      </c>
      <c r="C565" s="65">
        <f t="shared" ref="C565" si="174">SUM(C566:C582)</f>
        <v>0</v>
      </c>
      <c r="D565" s="25">
        <f t="shared" ref="D565:D582" si="175">I565+M565+Q565</f>
        <v>1</v>
      </c>
      <c r="E565" s="44"/>
      <c r="F565" s="65">
        <f t="shared" ref="F565" si="176">SUM(F566:F582)</f>
        <v>0</v>
      </c>
      <c r="G565" s="112"/>
      <c r="H565" s="112"/>
      <c r="I565" s="65"/>
      <c r="J565" s="66"/>
      <c r="K565" s="68"/>
      <c r="L565" s="65"/>
      <c r="M565" s="65">
        <f t="shared" ref="M565:AC565" si="177">SUM(M566:M582)</f>
        <v>1</v>
      </c>
      <c r="N565" s="66">
        <f t="shared" si="177"/>
        <v>571.29999999999995</v>
      </c>
      <c r="O565" s="65">
        <f t="shared" si="177"/>
        <v>0</v>
      </c>
      <c r="P565" s="67">
        <f t="shared" si="177"/>
        <v>0</v>
      </c>
      <c r="Q565" s="65"/>
      <c r="R565" s="66"/>
      <c r="S565" s="65"/>
      <c r="T565" s="65"/>
      <c r="U565" s="65">
        <f t="shared" si="177"/>
        <v>50</v>
      </c>
      <c r="V565" s="66">
        <f t="shared" si="177"/>
        <v>1150</v>
      </c>
      <c r="W565" s="68">
        <f t="shared" si="177"/>
        <v>0</v>
      </c>
      <c r="X565" s="67">
        <f t="shared" si="177"/>
        <v>0</v>
      </c>
      <c r="Y565" s="67"/>
      <c r="Z565" s="65">
        <f t="shared" si="177"/>
        <v>0</v>
      </c>
      <c r="AA565" s="66">
        <f t="shared" si="177"/>
        <v>0</v>
      </c>
      <c r="AB565" s="68">
        <f t="shared" si="177"/>
        <v>0</v>
      </c>
      <c r="AC565" s="69">
        <f t="shared" si="177"/>
        <v>0</v>
      </c>
      <c r="AD565" s="65"/>
      <c r="AE565" s="77"/>
      <c r="AF565" s="77"/>
    </row>
    <row r="566" spans="1:32" ht="15.6" outlineLevel="2" x14ac:dyDescent="0.3">
      <c r="A566" s="2">
        <v>1</v>
      </c>
      <c r="B566" s="40" t="s">
        <v>540</v>
      </c>
      <c r="C566" s="151">
        <f t="shared" ref="C566:C582" si="178">F566+W566+AB566</f>
        <v>0</v>
      </c>
      <c r="D566" s="81">
        <f t="shared" si="175"/>
        <v>0</v>
      </c>
      <c r="E566" s="40"/>
      <c r="F566" s="135">
        <f t="shared" ref="F566:F582" si="179">K566+O566+S566</f>
        <v>0</v>
      </c>
      <c r="G566" s="86"/>
      <c r="H566" s="86"/>
      <c r="I566" s="71"/>
      <c r="J566" s="72"/>
      <c r="K566" s="73"/>
      <c r="L566" s="71"/>
      <c r="M566" s="71"/>
      <c r="N566" s="72"/>
      <c r="O566" s="71"/>
      <c r="P566" s="71"/>
      <c r="Q566" s="71"/>
      <c r="R566" s="72"/>
      <c r="S566" s="71"/>
      <c r="T566" s="71"/>
      <c r="U566" s="71">
        <v>3</v>
      </c>
      <c r="V566" s="72">
        <f>U566*23</f>
        <v>69</v>
      </c>
      <c r="W566" s="73"/>
      <c r="X566" s="74"/>
      <c r="Y566" s="74"/>
      <c r="Z566" s="71"/>
      <c r="AA566" s="72"/>
      <c r="AB566" s="73"/>
      <c r="AC566" s="75"/>
      <c r="AD566" s="71"/>
      <c r="AE566" s="77"/>
      <c r="AF566" s="77"/>
    </row>
    <row r="567" spans="1:32" ht="15.6" outlineLevel="2" x14ac:dyDescent="0.3">
      <c r="A567" s="2">
        <v>2</v>
      </c>
      <c r="B567" s="40" t="s">
        <v>541</v>
      </c>
      <c r="C567" s="151">
        <f t="shared" si="178"/>
        <v>0</v>
      </c>
      <c r="D567" s="81">
        <f t="shared" si="175"/>
        <v>0</v>
      </c>
      <c r="E567" s="40"/>
      <c r="F567" s="135">
        <f t="shared" si="179"/>
        <v>0</v>
      </c>
      <c r="G567" s="86"/>
      <c r="H567" s="86"/>
      <c r="I567" s="71"/>
      <c r="J567" s="72"/>
      <c r="K567" s="73"/>
      <c r="L567" s="71"/>
      <c r="M567" s="71"/>
      <c r="N567" s="72"/>
      <c r="O567" s="71"/>
      <c r="P567" s="71"/>
      <c r="Q567" s="71"/>
      <c r="R567" s="72"/>
      <c r="S567" s="71"/>
      <c r="T567" s="71"/>
      <c r="U567" s="71">
        <v>3</v>
      </c>
      <c r="V567" s="72">
        <f t="shared" ref="V567:V582" si="180">U567*23</f>
        <v>69</v>
      </c>
      <c r="W567" s="73"/>
      <c r="X567" s="74"/>
      <c r="Y567" s="74"/>
      <c r="Z567" s="71"/>
      <c r="AA567" s="72"/>
      <c r="AB567" s="73"/>
      <c r="AC567" s="75"/>
      <c r="AD567" s="71"/>
      <c r="AE567" s="77"/>
      <c r="AF567" s="77"/>
    </row>
    <row r="568" spans="1:32" ht="15.6" outlineLevel="2" x14ac:dyDescent="0.3">
      <c r="A568" s="2">
        <v>3</v>
      </c>
      <c r="B568" s="40" t="s">
        <v>542</v>
      </c>
      <c r="C568" s="151">
        <f t="shared" si="178"/>
        <v>0</v>
      </c>
      <c r="D568" s="81">
        <f t="shared" si="175"/>
        <v>0</v>
      </c>
      <c r="E568" s="40"/>
      <c r="F568" s="135">
        <f t="shared" si="179"/>
        <v>0</v>
      </c>
      <c r="G568" s="86"/>
      <c r="H568" s="86"/>
      <c r="I568" s="71"/>
      <c r="J568" s="72"/>
      <c r="K568" s="73"/>
      <c r="L568" s="71"/>
      <c r="M568" s="71"/>
      <c r="N568" s="72"/>
      <c r="O568" s="71"/>
      <c r="P568" s="71"/>
      <c r="Q568" s="71"/>
      <c r="R568" s="72"/>
      <c r="S568" s="71"/>
      <c r="T568" s="71"/>
      <c r="U568" s="71">
        <v>2</v>
      </c>
      <c r="V568" s="72">
        <f t="shared" si="180"/>
        <v>46</v>
      </c>
      <c r="W568" s="73"/>
      <c r="X568" s="74"/>
      <c r="Y568" s="74"/>
      <c r="Z568" s="71"/>
      <c r="AA568" s="72"/>
      <c r="AB568" s="73"/>
      <c r="AC568" s="75"/>
      <c r="AD568" s="71"/>
      <c r="AE568" s="77"/>
      <c r="AF568" s="77"/>
    </row>
    <row r="569" spans="1:32" ht="15.6" outlineLevel="2" x14ac:dyDescent="0.3">
      <c r="A569" s="2">
        <v>4</v>
      </c>
      <c r="B569" s="40" t="s">
        <v>543</v>
      </c>
      <c r="C569" s="151">
        <f t="shared" si="178"/>
        <v>0</v>
      </c>
      <c r="D569" s="81">
        <f t="shared" si="175"/>
        <v>0</v>
      </c>
      <c r="E569" s="40"/>
      <c r="F569" s="135">
        <f t="shared" si="179"/>
        <v>0</v>
      </c>
      <c r="G569" s="86"/>
      <c r="H569" s="86"/>
      <c r="I569" s="71"/>
      <c r="J569" s="72"/>
      <c r="K569" s="73"/>
      <c r="L569" s="71"/>
      <c r="M569" s="71"/>
      <c r="N569" s="72"/>
      <c r="O569" s="71"/>
      <c r="P569" s="71"/>
      <c r="Q569" s="71"/>
      <c r="R569" s="72"/>
      <c r="S569" s="71"/>
      <c r="T569" s="71"/>
      <c r="U569" s="71">
        <v>2</v>
      </c>
      <c r="V569" s="72">
        <f t="shared" si="180"/>
        <v>46</v>
      </c>
      <c r="W569" s="73"/>
      <c r="X569" s="74"/>
      <c r="Y569" s="74"/>
      <c r="Z569" s="71"/>
      <c r="AA569" s="72"/>
      <c r="AB569" s="73"/>
      <c r="AC569" s="75"/>
      <c r="AD569" s="71"/>
      <c r="AE569" s="77"/>
      <c r="AF569" s="77"/>
    </row>
    <row r="570" spans="1:32" ht="15.6" outlineLevel="2" x14ac:dyDescent="0.3">
      <c r="A570" s="2">
        <v>5</v>
      </c>
      <c r="B570" s="40" t="s">
        <v>544</v>
      </c>
      <c r="C570" s="151">
        <f t="shared" si="178"/>
        <v>0</v>
      </c>
      <c r="D570" s="81">
        <f t="shared" si="175"/>
        <v>0</v>
      </c>
      <c r="E570" s="40"/>
      <c r="F570" s="135">
        <f t="shared" si="179"/>
        <v>0</v>
      </c>
      <c r="G570" s="86"/>
      <c r="H570" s="86"/>
      <c r="I570" s="71"/>
      <c r="J570" s="72"/>
      <c r="K570" s="73"/>
      <c r="L570" s="71"/>
      <c r="M570" s="71"/>
      <c r="N570" s="72"/>
      <c r="O570" s="71"/>
      <c r="P570" s="71"/>
      <c r="Q570" s="71"/>
      <c r="R570" s="72"/>
      <c r="S570" s="71"/>
      <c r="T570" s="71"/>
      <c r="U570" s="71">
        <v>3</v>
      </c>
      <c r="V570" s="72">
        <f t="shared" si="180"/>
        <v>69</v>
      </c>
      <c r="W570" s="73"/>
      <c r="X570" s="74"/>
      <c r="Y570" s="74"/>
      <c r="Z570" s="71"/>
      <c r="AA570" s="72"/>
      <c r="AB570" s="73"/>
      <c r="AC570" s="75"/>
      <c r="AD570" s="71"/>
      <c r="AE570" s="77"/>
      <c r="AF570" s="77"/>
    </row>
    <row r="571" spans="1:32" ht="15.6" outlineLevel="2" x14ac:dyDescent="0.3">
      <c r="A571" s="2">
        <v>6</v>
      </c>
      <c r="B571" s="40" t="s">
        <v>545</v>
      </c>
      <c r="C571" s="151">
        <f t="shared" si="178"/>
        <v>0</v>
      </c>
      <c r="D571" s="81">
        <f t="shared" si="175"/>
        <v>0</v>
      </c>
      <c r="E571" s="40"/>
      <c r="F571" s="135">
        <f t="shared" si="179"/>
        <v>0</v>
      </c>
      <c r="G571" s="86"/>
      <c r="H571" s="86"/>
      <c r="I571" s="71"/>
      <c r="J571" s="72"/>
      <c r="K571" s="73"/>
      <c r="L571" s="71"/>
      <c r="M571" s="71"/>
      <c r="N571" s="72"/>
      <c r="O571" s="71"/>
      <c r="P571" s="71"/>
      <c r="Q571" s="71"/>
      <c r="R571" s="72"/>
      <c r="S571" s="71"/>
      <c r="T571" s="71"/>
      <c r="U571" s="71">
        <v>2</v>
      </c>
      <c r="V571" s="72">
        <f t="shared" si="180"/>
        <v>46</v>
      </c>
      <c r="W571" s="73"/>
      <c r="X571" s="74"/>
      <c r="Y571" s="74"/>
      <c r="Z571" s="71"/>
      <c r="AA571" s="72"/>
      <c r="AB571" s="73"/>
      <c r="AC571" s="75"/>
      <c r="AD571" s="71"/>
      <c r="AE571" s="77"/>
      <c r="AF571" s="77"/>
    </row>
    <row r="572" spans="1:32" ht="15.6" outlineLevel="2" x14ac:dyDescent="0.3">
      <c r="A572" s="2">
        <v>7</v>
      </c>
      <c r="B572" s="40" t="s">
        <v>546</v>
      </c>
      <c r="C572" s="151">
        <f t="shared" si="178"/>
        <v>0</v>
      </c>
      <c r="D572" s="81">
        <f t="shared" si="175"/>
        <v>0</v>
      </c>
      <c r="E572" s="40"/>
      <c r="F572" s="135">
        <f t="shared" si="179"/>
        <v>0</v>
      </c>
      <c r="G572" s="86"/>
      <c r="H572" s="86"/>
      <c r="I572" s="71"/>
      <c r="J572" s="72"/>
      <c r="K572" s="73"/>
      <c r="L572" s="71"/>
      <c r="M572" s="71"/>
      <c r="N572" s="72"/>
      <c r="O572" s="71"/>
      <c r="P572" s="71"/>
      <c r="Q572" s="71"/>
      <c r="R572" s="72"/>
      <c r="S572" s="71"/>
      <c r="T572" s="71"/>
      <c r="U572" s="71">
        <v>3</v>
      </c>
      <c r="V572" s="72">
        <f t="shared" si="180"/>
        <v>69</v>
      </c>
      <c r="W572" s="73"/>
      <c r="X572" s="74"/>
      <c r="Y572" s="74"/>
      <c r="Z572" s="71"/>
      <c r="AA572" s="72"/>
      <c r="AB572" s="73"/>
      <c r="AC572" s="75"/>
      <c r="AD572" s="71"/>
      <c r="AE572" s="77"/>
      <c r="AF572" s="77"/>
    </row>
    <row r="573" spans="1:32" ht="15.6" outlineLevel="2" x14ac:dyDescent="0.3">
      <c r="A573" s="2">
        <v>8</v>
      </c>
      <c r="B573" s="40" t="s">
        <v>547</v>
      </c>
      <c r="C573" s="151">
        <f t="shared" si="178"/>
        <v>0</v>
      </c>
      <c r="D573" s="81">
        <f t="shared" si="175"/>
        <v>0</v>
      </c>
      <c r="E573" s="40"/>
      <c r="F573" s="135">
        <f t="shared" si="179"/>
        <v>0</v>
      </c>
      <c r="G573" s="86"/>
      <c r="H573" s="86"/>
      <c r="I573" s="71"/>
      <c r="J573" s="72"/>
      <c r="K573" s="73"/>
      <c r="L573" s="71"/>
      <c r="M573" s="71"/>
      <c r="N573" s="72"/>
      <c r="O573" s="71"/>
      <c r="P573" s="71"/>
      <c r="Q573" s="71"/>
      <c r="R573" s="72"/>
      <c r="S573" s="71"/>
      <c r="T573" s="71"/>
      <c r="U573" s="71">
        <v>2</v>
      </c>
      <c r="V573" s="72">
        <f t="shared" si="180"/>
        <v>46</v>
      </c>
      <c r="W573" s="73"/>
      <c r="X573" s="74"/>
      <c r="Y573" s="74"/>
      <c r="Z573" s="71"/>
      <c r="AA573" s="72"/>
      <c r="AB573" s="73"/>
      <c r="AC573" s="75"/>
      <c r="AD573" s="71"/>
      <c r="AE573" s="77"/>
      <c r="AF573" s="77"/>
    </row>
    <row r="574" spans="1:32" ht="15.6" outlineLevel="2" x14ac:dyDescent="0.3">
      <c r="A574" s="2">
        <v>9</v>
      </c>
      <c r="B574" s="40" t="s">
        <v>548</v>
      </c>
      <c r="C574" s="151">
        <f t="shared" si="178"/>
        <v>0</v>
      </c>
      <c r="D574" s="81">
        <f t="shared" si="175"/>
        <v>0</v>
      </c>
      <c r="E574" s="40"/>
      <c r="F574" s="135">
        <f t="shared" si="179"/>
        <v>0</v>
      </c>
      <c r="G574" s="86"/>
      <c r="H574" s="86"/>
      <c r="I574" s="71"/>
      <c r="J574" s="72"/>
      <c r="K574" s="73"/>
      <c r="L574" s="71"/>
      <c r="M574" s="71"/>
      <c r="N574" s="72"/>
      <c r="O574" s="71"/>
      <c r="P574" s="71"/>
      <c r="Q574" s="71"/>
      <c r="R574" s="72"/>
      <c r="S574" s="71"/>
      <c r="T574" s="71"/>
      <c r="U574" s="71">
        <v>2</v>
      </c>
      <c r="V574" s="72">
        <f t="shared" si="180"/>
        <v>46</v>
      </c>
      <c r="W574" s="73"/>
      <c r="X574" s="74"/>
      <c r="Y574" s="74"/>
      <c r="Z574" s="71"/>
      <c r="AA574" s="72"/>
      <c r="AB574" s="73"/>
      <c r="AC574" s="75"/>
      <c r="AD574" s="71"/>
      <c r="AE574" s="77"/>
      <c r="AF574" s="77"/>
    </row>
    <row r="575" spans="1:32" ht="15.6" outlineLevel="2" x14ac:dyDescent="0.3">
      <c r="A575" s="2">
        <v>10</v>
      </c>
      <c r="B575" s="40" t="s">
        <v>549</v>
      </c>
      <c r="C575" s="151">
        <f t="shared" si="178"/>
        <v>0</v>
      </c>
      <c r="D575" s="81">
        <f t="shared" si="175"/>
        <v>0</v>
      </c>
      <c r="E575" s="40"/>
      <c r="F575" s="135">
        <f t="shared" si="179"/>
        <v>0</v>
      </c>
      <c r="G575" s="86"/>
      <c r="H575" s="86"/>
      <c r="I575" s="71"/>
      <c r="J575" s="72"/>
      <c r="K575" s="73"/>
      <c r="L575" s="71"/>
      <c r="M575" s="71"/>
      <c r="N575" s="72"/>
      <c r="O575" s="71"/>
      <c r="P575" s="71"/>
      <c r="Q575" s="71"/>
      <c r="R575" s="72"/>
      <c r="S575" s="71"/>
      <c r="T575" s="71"/>
      <c r="U575" s="71">
        <v>3</v>
      </c>
      <c r="V575" s="72">
        <f t="shared" si="180"/>
        <v>69</v>
      </c>
      <c r="W575" s="73"/>
      <c r="X575" s="74"/>
      <c r="Y575" s="74"/>
      <c r="Z575" s="71"/>
      <c r="AA575" s="72"/>
      <c r="AB575" s="73"/>
      <c r="AC575" s="75"/>
      <c r="AD575" s="71"/>
      <c r="AE575" s="77"/>
      <c r="AF575" s="77"/>
    </row>
    <row r="576" spans="1:32" ht="15.6" outlineLevel="2" x14ac:dyDescent="0.3">
      <c r="A576" s="2">
        <v>11</v>
      </c>
      <c r="B576" s="40" t="s">
        <v>550</v>
      </c>
      <c r="C576" s="151">
        <f t="shared" si="178"/>
        <v>0</v>
      </c>
      <c r="D576" s="81">
        <f t="shared" si="175"/>
        <v>0</v>
      </c>
      <c r="E576" s="40"/>
      <c r="F576" s="135">
        <f t="shared" si="179"/>
        <v>0</v>
      </c>
      <c r="G576" s="86"/>
      <c r="H576" s="86"/>
      <c r="I576" s="71"/>
      <c r="J576" s="72"/>
      <c r="K576" s="73"/>
      <c r="L576" s="71"/>
      <c r="M576" s="71"/>
      <c r="N576" s="72"/>
      <c r="O576" s="71"/>
      <c r="P576" s="71"/>
      <c r="Q576" s="71"/>
      <c r="R576" s="72"/>
      <c r="S576" s="71"/>
      <c r="T576" s="71"/>
      <c r="U576" s="71">
        <v>2</v>
      </c>
      <c r="V576" s="72">
        <f t="shared" si="180"/>
        <v>46</v>
      </c>
      <c r="W576" s="73"/>
      <c r="X576" s="74"/>
      <c r="Y576" s="74"/>
      <c r="Z576" s="71"/>
      <c r="AA576" s="72"/>
      <c r="AB576" s="73"/>
      <c r="AC576" s="75"/>
      <c r="AD576" s="71"/>
      <c r="AE576" s="77"/>
      <c r="AF576" s="77"/>
    </row>
    <row r="577" spans="1:32" ht="15.6" outlineLevel="2" x14ac:dyDescent="0.3">
      <c r="A577" s="2">
        <v>12</v>
      </c>
      <c r="B577" s="40" t="s">
        <v>551</v>
      </c>
      <c r="C577" s="151">
        <f t="shared" si="178"/>
        <v>0</v>
      </c>
      <c r="D577" s="81">
        <f t="shared" si="175"/>
        <v>0</v>
      </c>
      <c r="E577" s="40"/>
      <c r="F577" s="135">
        <f t="shared" si="179"/>
        <v>0</v>
      </c>
      <c r="G577" s="86"/>
      <c r="H577" s="86"/>
      <c r="I577" s="71"/>
      <c r="J577" s="72"/>
      <c r="K577" s="73"/>
      <c r="L577" s="71"/>
      <c r="M577" s="71"/>
      <c r="N577" s="72"/>
      <c r="O577" s="71"/>
      <c r="P577" s="71"/>
      <c r="Q577" s="71"/>
      <c r="R577" s="72"/>
      <c r="S577" s="71"/>
      <c r="T577" s="71"/>
      <c r="U577" s="71">
        <v>3</v>
      </c>
      <c r="V577" s="72">
        <f t="shared" si="180"/>
        <v>69</v>
      </c>
      <c r="W577" s="73"/>
      <c r="X577" s="74"/>
      <c r="Y577" s="74"/>
      <c r="Z577" s="71"/>
      <c r="AA577" s="72"/>
      <c r="AB577" s="73"/>
      <c r="AC577" s="75"/>
      <c r="AD577" s="71"/>
      <c r="AE577" s="77"/>
      <c r="AF577" s="77"/>
    </row>
    <row r="578" spans="1:32" ht="15.6" outlineLevel="2" x14ac:dyDescent="0.3">
      <c r="A578" s="2">
        <v>13</v>
      </c>
      <c r="B578" s="40" t="s">
        <v>552</v>
      </c>
      <c r="C578" s="151">
        <f t="shared" si="178"/>
        <v>0</v>
      </c>
      <c r="D578" s="81">
        <f t="shared" si="175"/>
        <v>0</v>
      </c>
      <c r="E578" s="40"/>
      <c r="F578" s="135">
        <f t="shared" si="179"/>
        <v>0</v>
      </c>
      <c r="G578" s="86"/>
      <c r="H578" s="86"/>
      <c r="I578" s="71"/>
      <c r="J578" s="72"/>
      <c r="K578" s="73"/>
      <c r="L578" s="71"/>
      <c r="M578" s="71"/>
      <c r="N578" s="72"/>
      <c r="O578" s="71"/>
      <c r="P578" s="71"/>
      <c r="Q578" s="71"/>
      <c r="R578" s="72"/>
      <c r="S578" s="71"/>
      <c r="T578" s="71"/>
      <c r="U578" s="71">
        <v>3</v>
      </c>
      <c r="V578" s="72">
        <f t="shared" si="180"/>
        <v>69</v>
      </c>
      <c r="W578" s="73"/>
      <c r="X578" s="74"/>
      <c r="Y578" s="74"/>
      <c r="Z578" s="71"/>
      <c r="AA578" s="72"/>
      <c r="AB578" s="73"/>
      <c r="AC578" s="75"/>
      <c r="AD578" s="71"/>
      <c r="AE578" s="77"/>
      <c r="AF578" s="77"/>
    </row>
    <row r="579" spans="1:32" ht="15.6" outlineLevel="2" x14ac:dyDescent="0.3">
      <c r="A579" s="2">
        <v>14</v>
      </c>
      <c r="B579" s="40" t="s">
        <v>553</v>
      </c>
      <c r="C579" s="151">
        <f t="shared" si="178"/>
        <v>0</v>
      </c>
      <c r="D579" s="81">
        <f t="shared" si="175"/>
        <v>1</v>
      </c>
      <c r="E579" s="40"/>
      <c r="F579" s="135">
        <f t="shared" si="179"/>
        <v>0</v>
      </c>
      <c r="G579" s="86"/>
      <c r="H579" s="86"/>
      <c r="I579" s="71"/>
      <c r="J579" s="72"/>
      <c r="K579" s="73"/>
      <c r="L579" s="71"/>
      <c r="M579" s="71">
        <v>1</v>
      </c>
      <c r="N579" s="72">
        <f t="shared" ref="N579" si="181">571.3*M579</f>
        <v>571.29999999999995</v>
      </c>
      <c r="O579" s="74"/>
      <c r="P579" s="74"/>
      <c r="Q579" s="71"/>
      <c r="R579" s="72"/>
      <c r="S579" s="71"/>
      <c r="T579" s="71"/>
      <c r="U579" s="71">
        <v>9</v>
      </c>
      <c r="V579" s="72">
        <f t="shared" si="180"/>
        <v>207</v>
      </c>
      <c r="W579" s="73"/>
      <c r="X579" s="74"/>
      <c r="Y579" s="74"/>
      <c r="Z579" s="71"/>
      <c r="AA579" s="72"/>
      <c r="AB579" s="73"/>
      <c r="AC579" s="75"/>
      <c r="AD579" s="71"/>
      <c r="AE579" s="77"/>
      <c r="AF579" s="77"/>
    </row>
    <row r="580" spans="1:32" ht="15.6" outlineLevel="2" x14ac:dyDescent="0.3">
      <c r="A580" s="2">
        <v>15</v>
      </c>
      <c r="B580" s="40" t="s">
        <v>554</v>
      </c>
      <c r="C580" s="151">
        <f t="shared" si="178"/>
        <v>0</v>
      </c>
      <c r="D580" s="81">
        <f t="shared" si="175"/>
        <v>0</v>
      </c>
      <c r="E580" s="40"/>
      <c r="F580" s="135">
        <f t="shared" si="179"/>
        <v>0</v>
      </c>
      <c r="G580" s="86"/>
      <c r="H580" s="86"/>
      <c r="I580" s="71"/>
      <c r="J580" s="72"/>
      <c r="K580" s="73"/>
      <c r="L580" s="71"/>
      <c r="M580" s="71"/>
      <c r="N580" s="72"/>
      <c r="O580" s="71"/>
      <c r="P580" s="71"/>
      <c r="Q580" s="71"/>
      <c r="R580" s="72"/>
      <c r="S580" s="71"/>
      <c r="T580" s="71"/>
      <c r="U580" s="71">
        <v>3</v>
      </c>
      <c r="V580" s="72">
        <f t="shared" si="180"/>
        <v>69</v>
      </c>
      <c r="W580" s="73"/>
      <c r="X580" s="74"/>
      <c r="Y580" s="74"/>
      <c r="Z580" s="71"/>
      <c r="AA580" s="72"/>
      <c r="AB580" s="73"/>
      <c r="AC580" s="75"/>
      <c r="AD580" s="71"/>
      <c r="AE580" s="77"/>
      <c r="AF580" s="77"/>
    </row>
    <row r="581" spans="1:32" ht="15.6" outlineLevel="2" x14ac:dyDescent="0.3">
      <c r="A581" s="2">
        <v>16</v>
      </c>
      <c r="B581" s="40" t="s">
        <v>555</v>
      </c>
      <c r="C581" s="151">
        <f t="shared" si="178"/>
        <v>0</v>
      </c>
      <c r="D581" s="81">
        <f t="shared" si="175"/>
        <v>0</v>
      </c>
      <c r="E581" s="40"/>
      <c r="F581" s="135">
        <f t="shared" si="179"/>
        <v>0</v>
      </c>
      <c r="G581" s="86"/>
      <c r="H581" s="86"/>
      <c r="I581" s="71"/>
      <c r="J581" s="72"/>
      <c r="K581" s="73"/>
      <c r="L581" s="71"/>
      <c r="M581" s="71"/>
      <c r="N581" s="72"/>
      <c r="O581" s="71"/>
      <c r="P581" s="71"/>
      <c r="Q581" s="71"/>
      <c r="R581" s="72"/>
      <c r="S581" s="71"/>
      <c r="T581" s="71"/>
      <c r="U581" s="71">
        <v>2</v>
      </c>
      <c r="V581" s="72">
        <f t="shared" si="180"/>
        <v>46</v>
      </c>
      <c r="W581" s="73"/>
      <c r="X581" s="74"/>
      <c r="Y581" s="74"/>
      <c r="Z581" s="71"/>
      <c r="AA581" s="72"/>
      <c r="AB581" s="73"/>
      <c r="AC581" s="75"/>
      <c r="AD581" s="71"/>
      <c r="AE581" s="77"/>
      <c r="AF581" s="77"/>
    </row>
    <row r="582" spans="1:32" ht="15.6" outlineLevel="2" x14ac:dyDescent="0.3">
      <c r="A582" s="2">
        <v>17</v>
      </c>
      <c r="B582" s="40" t="s">
        <v>556</v>
      </c>
      <c r="C582" s="151">
        <f t="shared" si="178"/>
        <v>0</v>
      </c>
      <c r="D582" s="81">
        <f t="shared" si="175"/>
        <v>0</v>
      </c>
      <c r="E582" s="40"/>
      <c r="F582" s="135">
        <f t="shared" si="179"/>
        <v>0</v>
      </c>
      <c r="G582" s="86"/>
      <c r="H582" s="86"/>
      <c r="I582" s="71"/>
      <c r="J582" s="72"/>
      <c r="K582" s="73"/>
      <c r="L582" s="71"/>
      <c r="M582" s="71"/>
      <c r="N582" s="72"/>
      <c r="O582" s="71"/>
      <c r="P582" s="71"/>
      <c r="Q582" s="71"/>
      <c r="R582" s="72"/>
      <c r="S582" s="71"/>
      <c r="T582" s="71"/>
      <c r="U582" s="71">
        <v>3</v>
      </c>
      <c r="V582" s="72">
        <f t="shared" si="180"/>
        <v>69</v>
      </c>
      <c r="W582" s="73"/>
      <c r="X582" s="74"/>
      <c r="Y582" s="74"/>
      <c r="Z582" s="71"/>
      <c r="AA582" s="72"/>
      <c r="AB582" s="73"/>
      <c r="AC582" s="75"/>
      <c r="AD582" s="71"/>
      <c r="AE582" s="77"/>
      <c r="AF582" s="77"/>
    </row>
    <row r="583" spans="1:32" ht="15" customHeight="1" outlineLevel="1" x14ac:dyDescent="0.3">
      <c r="A583" s="176"/>
      <c r="B583" s="160"/>
      <c r="C583" s="26"/>
      <c r="D583" s="26"/>
      <c r="E583" s="26"/>
      <c r="F583" s="81"/>
      <c r="G583" s="81"/>
      <c r="H583" s="81"/>
      <c r="I583" s="71"/>
      <c r="J583" s="72"/>
      <c r="K583" s="73"/>
      <c r="L583" s="71"/>
      <c r="M583" s="71"/>
      <c r="N583" s="72"/>
      <c r="O583" s="71"/>
      <c r="P583" s="71"/>
      <c r="Q583" s="71"/>
      <c r="R583" s="72"/>
      <c r="S583" s="71"/>
      <c r="T583" s="71"/>
      <c r="U583" s="71"/>
      <c r="V583" s="72"/>
      <c r="W583" s="73"/>
      <c r="X583" s="71"/>
      <c r="Y583" s="71"/>
      <c r="Z583" s="71"/>
      <c r="AA583" s="72"/>
      <c r="AB583" s="73"/>
      <c r="AC583" s="75"/>
      <c r="AD583" s="76"/>
      <c r="AE583" s="77"/>
      <c r="AF583" s="77"/>
    </row>
    <row r="584" spans="1:32" ht="15.75" customHeight="1" outlineLevel="1" x14ac:dyDescent="0.3">
      <c r="A584" s="2"/>
      <c r="B584" s="44" t="s">
        <v>557</v>
      </c>
      <c r="C584" s="68">
        <f>SUM(C585:C621)</f>
        <v>463</v>
      </c>
      <c r="D584" s="25">
        <f t="shared" ref="D584:D621" si="182">I584+M584+Q584</f>
        <v>6</v>
      </c>
      <c r="E584" s="44"/>
      <c r="F584" s="65">
        <f t="shared" ref="F584" si="183">SUM(F585:F621)</f>
        <v>6</v>
      </c>
      <c r="G584" s="112"/>
      <c r="H584" s="112"/>
      <c r="I584" s="65">
        <f t="shared" ref="I584:AC584" si="184">SUM(I585:I621)</f>
        <v>6</v>
      </c>
      <c r="J584" s="66">
        <f t="shared" si="184"/>
        <v>2325.6</v>
      </c>
      <c r="K584" s="68">
        <f t="shared" si="184"/>
        <v>6</v>
      </c>
      <c r="L584" s="66">
        <f t="shared" si="184"/>
        <v>2244.6</v>
      </c>
      <c r="M584" s="65"/>
      <c r="N584" s="66"/>
      <c r="O584" s="65"/>
      <c r="P584" s="65"/>
      <c r="Q584" s="65"/>
      <c r="R584" s="66"/>
      <c r="S584" s="65"/>
      <c r="T584" s="65"/>
      <c r="U584" s="65">
        <f t="shared" si="184"/>
        <v>368</v>
      </c>
      <c r="V584" s="66">
        <f t="shared" si="184"/>
        <v>8464</v>
      </c>
      <c r="W584" s="68">
        <f t="shared" si="184"/>
        <v>368</v>
      </c>
      <c r="X584" s="67">
        <f t="shared" si="184"/>
        <v>8022.3999999999987</v>
      </c>
      <c r="Y584" s="67"/>
      <c r="Z584" s="65">
        <f t="shared" si="184"/>
        <v>89</v>
      </c>
      <c r="AA584" s="66">
        <f t="shared" si="184"/>
        <v>3261</v>
      </c>
      <c r="AB584" s="68">
        <f t="shared" si="184"/>
        <v>89</v>
      </c>
      <c r="AC584" s="69">
        <f t="shared" si="184"/>
        <v>2492</v>
      </c>
      <c r="AD584" s="71"/>
      <c r="AE584" s="77"/>
      <c r="AF584" s="77"/>
    </row>
    <row r="585" spans="1:32" s="6" customFormat="1" ht="15" customHeight="1" outlineLevel="2" x14ac:dyDescent="0.3">
      <c r="A585" s="2">
        <v>1</v>
      </c>
      <c r="B585" s="40" t="s">
        <v>558</v>
      </c>
      <c r="C585" s="151">
        <f t="shared" ref="C585:C621" si="185">F585+W585+AB585</f>
        <v>33</v>
      </c>
      <c r="D585" s="81">
        <f t="shared" si="182"/>
        <v>0</v>
      </c>
      <c r="E585" s="40"/>
      <c r="F585" s="135">
        <f t="shared" ref="F585:F621" si="186">K585+O585+S585</f>
        <v>0</v>
      </c>
      <c r="G585" s="86"/>
      <c r="H585" s="86"/>
      <c r="I585" s="86"/>
      <c r="J585" s="120"/>
      <c r="K585" s="74"/>
      <c r="L585" s="120"/>
      <c r="M585" s="86"/>
      <c r="N585" s="120"/>
      <c r="O585" s="86"/>
      <c r="P585" s="86"/>
      <c r="Q585" s="86"/>
      <c r="R585" s="120"/>
      <c r="S585" s="86"/>
      <c r="T585" s="86"/>
      <c r="U585" s="86">
        <v>32</v>
      </c>
      <c r="V585" s="120">
        <f>U585*23</f>
        <v>736</v>
      </c>
      <c r="W585" s="86">
        <v>32</v>
      </c>
      <c r="X585" s="120">
        <v>697.6</v>
      </c>
      <c r="Y585" s="120"/>
      <c r="Z585" s="86">
        <v>1</v>
      </c>
      <c r="AA585" s="120">
        <v>36.6</v>
      </c>
      <c r="AB585" s="86">
        <v>1</v>
      </c>
      <c r="AC585" s="124">
        <v>28</v>
      </c>
      <c r="AD585" s="86"/>
      <c r="AE585" s="87"/>
      <c r="AF585" s="87"/>
    </row>
    <row r="586" spans="1:32" s="6" customFormat="1" ht="15" customHeight="1" outlineLevel="2" x14ac:dyDescent="0.3">
      <c r="A586" s="2">
        <v>2</v>
      </c>
      <c r="B586" s="40" t="s">
        <v>559</v>
      </c>
      <c r="C586" s="151">
        <f t="shared" si="185"/>
        <v>3</v>
      </c>
      <c r="D586" s="81">
        <f t="shared" si="182"/>
        <v>0</v>
      </c>
      <c r="E586" s="40"/>
      <c r="F586" s="135">
        <f t="shared" si="186"/>
        <v>0</v>
      </c>
      <c r="G586" s="86"/>
      <c r="H586" s="86"/>
      <c r="I586" s="86"/>
      <c r="J586" s="120"/>
      <c r="K586" s="74"/>
      <c r="L586" s="120"/>
      <c r="M586" s="86"/>
      <c r="N586" s="120"/>
      <c r="O586" s="86"/>
      <c r="P586" s="86"/>
      <c r="Q586" s="86"/>
      <c r="R586" s="120"/>
      <c r="S586" s="86"/>
      <c r="T586" s="86"/>
      <c r="U586" s="86">
        <v>1</v>
      </c>
      <c r="V586" s="120">
        <f t="shared" ref="V586:V621" si="187">U586*23</f>
        <v>23</v>
      </c>
      <c r="W586" s="86">
        <v>1</v>
      </c>
      <c r="X586" s="120">
        <v>21.8</v>
      </c>
      <c r="Y586" s="120"/>
      <c r="Z586" s="86">
        <v>2</v>
      </c>
      <c r="AA586" s="120">
        <v>73.3</v>
      </c>
      <c r="AB586" s="86">
        <v>2</v>
      </c>
      <c r="AC586" s="124">
        <v>56</v>
      </c>
      <c r="AD586" s="86"/>
      <c r="AE586" s="87"/>
      <c r="AF586" s="87"/>
    </row>
    <row r="587" spans="1:32" s="6" customFormat="1" ht="15" customHeight="1" outlineLevel="2" x14ac:dyDescent="0.3">
      <c r="A587" s="2">
        <v>3</v>
      </c>
      <c r="B587" s="40" t="s">
        <v>560</v>
      </c>
      <c r="C587" s="151">
        <f t="shared" si="185"/>
        <v>10</v>
      </c>
      <c r="D587" s="81">
        <f t="shared" si="182"/>
        <v>1</v>
      </c>
      <c r="E587" s="40"/>
      <c r="F587" s="135">
        <f t="shared" si="186"/>
        <v>1</v>
      </c>
      <c r="G587" s="86"/>
      <c r="H587" s="86"/>
      <c r="I587" s="86">
        <v>1</v>
      </c>
      <c r="J587" s="120">
        <f t="shared" ref="J587:J606" si="188">387.6*I587</f>
        <v>387.6</v>
      </c>
      <c r="K587" s="73">
        <v>1</v>
      </c>
      <c r="L587" s="120">
        <v>374.1</v>
      </c>
      <c r="M587" s="86"/>
      <c r="N587" s="120"/>
      <c r="O587" s="86"/>
      <c r="P587" s="86"/>
      <c r="Q587" s="86"/>
      <c r="R587" s="120"/>
      <c r="S587" s="86"/>
      <c r="T587" s="86"/>
      <c r="U587" s="86">
        <v>5</v>
      </c>
      <c r="V587" s="120">
        <f t="shared" si="187"/>
        <v>115</v>
      </c>
      <c r="W587" s="86">
        <v>5</v>
      </c>
      <c r="X587" s="120">
        <v>109</v>
      </c>
      <c r="Y587" s="120"/>
      <c r="Z587" s="86">
        <v>4</v>
      </c>
      <c r="AA587" s="120">
        <v>146.6</v>
      </c>
      <c r="AB587" s="86">
        <v>4</v>
      </c>
      <c r="AC587" s="124">
        <v>112</v>
      </c>
      <c r="AD587" s="86"/>
      <c r="AE587" s="87"/>
      <c r="AF587" s="87"/>
    </row>
    <row r="588" spans="1:32" s="6" customFormat="1" ht="15" customHeight="1" outlineLevel="2" x14ac:dyDescent="0.3">
      <c r="A588" s="2">
        <v>4</v>
      </c>
      <c r="B588" s="40" t="s">
        <v>561</v>
      </c>
      <c r="C588" s="151">
        <f t="shared" si="185"/>
        <v>5</v>
      </c>
      <c r="D588" s="81">
        <f t="shared" si="182"/>
        <v>0</v>
      </c>
      <c r="E588" s="40"/>
      <c r="F588" s="135">
        <f t="shared" si="186"/>
        <v>0</v>
      </c>
      <c r="G588" s="86"/>
      <c r="H588" s="86"/>
      <c r="I588" s="86"/>
      <c r="J588" s="120"/>
      <c r="K588" s="74"/>
      <c r="L588" s="120"/>
      <c r="M588" s="86"/>
      <c r="N588" s="120"/>
      <c r="O588" s="86"/>
      <c r="P588" s="86"/>
      <c r="Q588" s="86"/>
      <c r="R588" s="120"/>
      <c r="S588" s="86"/>
      <c r="T588" s="86"/>
      <c r="U588" s="86">
        <v>4</v>
      </c>
      <c r="V588" s="120">
        <f t="shared" si="187"/>
        <v>92</v>
      </c>
      <c r="W588" s="86">
        <v>4</v>
      </c>
      <c r="X588" s="120">
        <v>87.2</v>
      </c>
      <c r="Y588" s="120"/>
      <c r="Z588" s="86">
        <v>1</v>
      </c>
      <c r="AA588" s="120">
        <v>36.6</v>
      </c>
      <c r="AB588" s="86">
        <v>1</v>
      </c>
      <c r="AC588" s="124">
        <v>28</v>
      </c>
      <c r="AD588" s="86"/>
      <c r="AE588" s="87"/>
      <c r="AF588" s="87"/>
    </row>
    <row r="589" spans="1:32" s="6" customFormat="1" ht="15" customHeight="1" outlineLevel="2" x14ac:dyDescent="0.3">
      <c r="A589" s="2">
        <v>5</v>
      </c>
      <c r="B589" s="40" t="s">
        <v>562</v>
      </c>
      <c r="C589" s="151">
        <f t="shared" si="185"/>
        <v>15</v>
      </c>
      <c r="D589" s="81">
        <f t="shared" si="182"/>
        <v>0</v>
      </c>
      <c r="E589" s="40"/>
      <c r="F589" s="135">
        <f t="shared" si="186"/>
        <v>0</v>
      </c>
      <c r="G589" s="86"/>
      <c r="H589" s="86"/>
      <c r="I589" s="86"/>
      <c r="J589" s="120"/>
      <c r="K589" s="74"/>
      <c r="L589" s="120"/>
      <c r="M589" s="86"/>
      <c r="N589" s="120"/>
      <c r="O589" s="86"/>
      <c r="P589" s="86"/>
      <c r="Q589" s="86"/>
      <c r="R589" s="120"/>
      <c r="S589" s="86"/>
      <c r="T589" s="86"/>
      <c r="U589" s="86">
        <v>10</v>
      </c>
      <c r="V589" s="120">
        <f t="shared" si="187"/>
        <v>230</v>
      </c>
      <c r="W589" s="86">
        <v>10</v>
      </c>
      <c r="X589" s="120">
        <v>218</v>
      </c>
      <c r="Y589" s="120"/>
      <c r="Z589" s="86">
        <v>5</v>
      </c>
      <c r="AA589" s="120">
        <v>183.2</v>
      </c>
      <c r="AB589" s="86">
        <v>5</v>
      </c>
      <c r="AC589" s="124">
        <v>140</v>
      </c>
      <c r="AD589" s="86"/>
      <c r="AE589" s="87"/>
      <c r="AF589" s="87"/>
    </row>
    <row r="590" spans="1:32" s="6" customFormat="1" ht="15" customHeight="1" outlineLevel="2" x14ac:dyDescent="0.3">
      <c r="A590" s="2">
        <v>6</v>
      </c>
      <c r="B590" s="40" t="s">
        <v>563</v>
      </c>
      <c r="C590" s="151">
        <f t="shared" si="185"/>
        <v>9</v>
      </c>
      <c r="D590" s="81">
        <f t="shared" si="182"/>
        <v>1</v>
      </c>
      <c r="E590" s="40"/>
      <c r="F590" s="135">
        <f t="shared" si="186"/>
        <v>1</v>
      </c>
      <c r="G590" s="86"/>
      <c r="H590" s="86"/>
      <c r="I590" s="86">
        <v>1</v>
      </c>
      <c r="J590" s="120">
        <f t="shared" si="188"/>
        <v>387.6</v>
      </c>
      <c r="K590" s="73">
        <v>1</v>
      </c>
      <c r="L590" s="120">
        <v>374.1</v>
      </c>
      <c r="M590" s="86"/>
      <c r="N590" s="120"/>
      <c r="O590" s="86"/>
      <c r="P590" s="86"/>
      <c r="Q590" s="86"/>
      <c r="R590" s="120"/>
      <c r="S590" s="86"/>
      <c r="T590" s="86"/>
      <c r="U590" s="86">
        <v>6</v>
      </c>
      <c r="V590" s="120">
        <f t="shared" si="187"/>
        <v>138</v>
      </c>
      <c r="W590" s="86">
        <v>6</v>
      </c>
      <c r="X590" s="120">
        <v>130.80000000000001</v>
      </c>
      <c r="Y590" s="120"/>
      <c r="Z590" s="86">
        <v>2</v>
      </c>
      <c r="AA590" s="120">
        <v>73.3</v>
      </c>
      <c r="AB590" s="86">
        <v>2</v>
      </c>
      <c r="AC590" s="124">
        <v>56</v>
      </c>
      <c r="AD590" s="86"/>
      <c r="AE590" s="87"/>
      <c r="AF590" s="87"/>
    </row>
    <row r="591" spans="1:32" s="6" customFormat="1" ht="15" customHeight="1" outlineLevel="2" x14ac:dyDescent="0.3">
      <c r="A591" s="2">
        <v>7</v>
      </c>
      <c r="B591" s="40" t="s">
        <v>564</v>
      </c>
      <c r="C591" s="151">
        <f t="shared" si="185"/>
        <v>5</v>
      </c>
      <c r="D591" s="81">
        <f t="shared" si="182"/>
        <v>0</v>
      </c>
      <c r="E591" s="40"/>
      <c r="F591" s="135">
        <f t="shared" si="186"/>
        <v>0</v>
      </c>
      <c r="G591" s="86"/>
      <c r="H591" s="86"/>
      <c r="I591" s="86"/>
      <c r="J591" s="120"/>
      <c r="K591" s="74"/>
      <c r="L591" s="120"/>
      <c r="M591" s="86"/>
      <c r="N591" s="120"/>
      <c r="O591" s="86"/>
      <c r="P591" s="86"/>
      <c r="Q591" s="86"/>
      <c r="R591" s="120"/>
      <c r="S591" s="86"/>
      <c r="T591" s="86"/>
      <c r="U591" s="86">
        <v>1</v>
      </c>
      <c r="V591" s="120">
        <f t="shared" si="187"/>
        <v>23</v>
      </c>
      <c r="W591" s="86">
        <v>1</v>
      </c>
      <c r="X591" s="120">
        <v>21.8</v>
      </c>
      <c r="Y591" s="120"/>
      <c r="Z591" s="86">
        <v>4</v>
      </c>
      <c r="AA591" s="120">
        <v>146.6</v>
      </c>
      <c r="AB591" s="86">
        <v>4</v>
      </c>
      <c r="AC591" s="124">
        <v>112</v>
      </c>
      <c r="AD591" s="86"/>
      <c r="AE591" s="87"/>
      <c r="AF591" s="87"/>
    </row>
    <row r="592" spans="1:32" s="6" customFormat="1" ht="15" customHeight="1" outlineLevel="2" x14ac:dyDescent="0.3">
      <c r="A592" s="2">
        <v>8</v>
      </c>
      <c r="B592" s="40" t="s">
        <v>565</v>
      </c>
      <c r="C592" s="151">
        <f t="shared" si="185"/>
        <v>0</v>
      </c>
      <c r="D592" s="81">
        <f t="shared" si="182"/>
        <v>0</v>
      </c>
      <c r="E592" s="40"/>
      <c r="F592" s="135">
        <f t="shared" si="186"/>
        <v>0</v>
      </c>
      <c r="G592" s="86"/>
      <c r="H592" s="86"/>
      <c r="I592" s="86"/>
      <c r="J592" s="120"/>
      <c r="K592" s="74"/>
      <c r="L592" s="120"/>
      <c r="M592" s="86"/>
      <c r="N592" s="120"/>
      <c r="O592" s="86"/>
      <c r="P592" s="86"/>
      <c r="Q592" s="86"/>
      <c r="R592" s="120"/>
      <c r="S592" s="86"/>
      <c r="T592" s="86"/>
      <c r="U592" s="86"/>
      <c r="V592" s="120"/>
      <c r="W592" s="86"/>
      <c r="X592" s="120"/>
      <c r="Y592" s="120"/>
      <c r="Z592" s="86"/>
      <c r="AA592" s="120"/>
      <c r="AB592" s="86"/>
      <c r="AC592" s="124"/>
      <c r="AD592" s="86"/>
      <c r="AE592" s="87"/>
      <c r="AF592" s="87"/>
    </row>
    <row r="593" spans="1:32" s="6" customFormat="1" ht="15" customHeight="1" outlineLevel="2" x14ac:dyDescent="0.3">
      <c r="A593" s="2">
        <v>9</v>
      </c>
      <c r="B593" s="40" t="s">
        <v>566</v>
      </c>
      <c r="C593" s="151">
        <f t="shared" si="185"/>
        <v>0</v>
      </c>
      <c r="D593" s="81">
        <f t="shared" si="182"/>
        <v>0</v>
      </c>
      <c r="E593" s="40"/>
      <c r="F593" s="135">
        <f t="shared" si="186"/>
        <v>0</v>
      </c>
      <c r="G593" s="86"/>
      <c r="H593" s="86"/>
      <c r="I593" s="86"/>
      <c r="J593" s="120"/>
      <c r="K593" s="74"/>
      <c r="L593" s="120"/>
      <c r="M593" s="86"/>
      <c r="N593" s="120"/>
      <c r="O593" s="86"/>
      <c r="P593" s="86"/>
      <c r="Q593" s="86"/>
      <c r="R593" s="120"/>
      <c r="S593" s="86"/>
      <c r="T593" s="86"/>
      <c r="U593" s="86"/>
      <c r="V593" s="120"/>
      <c r="W593" s="86"/>
      <c r="X593" s="120"/>
      <c r="Y593" s="120"/>
      <c r="Z593" s="86"/>
      <c r="AA593" s="120"/>
      <c r="AB593" s="86"/>
      <c r="AC593" s="124"/>
      <c r="AD593" s="86"/>
      <c r="AE593" s="87"/>
      <c r="AF593" s="87"/>
    </row>
    <row r="594" spans="1:32" s="6" customFormat="1" ht="15" customHeight="1" outlineLevel="2" x14ac:dyDescent="0.3">
      <c r="A594" s="2">
        <v>10</v>
      </c>
      <c r="B594" s="40" t="s">
        <v>567</v>
      </c>
      <c r="C594" s="151">
        <f t="shared" si="185"/>
        <v>12</v>
      </c>
      <c r="D594" s="81">
        <f t="shared" si="182"/>
        <v>0</v>
      </c>
      <c r="E594" s="40"/>
      <c r="F594" s="135">
        <f t="shared" si="186"/>
        <v>0</v>
      </c>
      <c r="G594" s="86"/>
      <c r="H594" s="86"/>
      <c r="I594" s="86"/>
      <c r="J594" s="120"/>
      <c r="K594" s="74"/>
      <c r="L594" s="120"/>
      <c r="M594" s="86"/>
      <c r="N594" s="120"/>
      <c r="O594" s="86"/>
      <c r="P594" s="86"/>
      <c r="Q594" s="86"/>
      <c r="R594" s="120"/>
      <c r="S594" s="86"/>
      <c r="T594" s="86"/>
      <c r="U594" s="86">
        <v>9</v>
      </c>
      <c r="V594" s="120">
        <f t="shared" si="187"/>
        <v>207</v>
      </c>
      <c r="W594" s="86">
        <v>9</v>
      </c>
      <c r="X594" s="120">
        <v>196.20000000000002</v>
      </c>
      <c r="Y594" s="120"/>
      <c r="Z594" s="86">
        <v>3</v>
      </c>
      <c r="AA594" s="120">
        <v>109.9</v>
      </c>
      <c r="AB594" s="86">
        <v>3</v>
      </c>
      <c r="AC594" s="124">
        <v>84</v>
      </c>
      <c r="AD594" s="86"/>
      <c r="AE594" s="87"/>
      <c r="AF594" s="87"/>
    </row>
    <row r="595" spans="1:32" s="6" customFormat="1" ht="15" customHeight="1" outlineLevel="2" x14ac:dyDescent="0.3">
      <c r="A595" s="2">
        <v>11</v>
      </c>
      <c r="B595" s="40" t="s">
        <v>568</v>
      </c>
      <c r="C595" s="151">
        <f t="shared" si="185"/>
        <v>7</v>
      </c>
      <c r="D595" s="81">
        <f t="shared" si="182"/>
        <v>0</v>
      </c>
      <c r="E595" s="40"/>
      <c r="F595" s="135">
        <f t="shared" si="186"/>
        <v>0</v>
      </c>
      <c r="G595" s="86"/>
      <c r="H595" s="86"/>
      <c r="I595" s="86"/>
      <c r="J595" s="120"/>
      <c r="K595" s="74"/>
      <c r="L595" s="120"/>
      <c r="M595" s="86"/>
      <c r="N595" s="120"/>
      <c r="O595" s="86"/>
      <c r="P595" s="86"/>
      <c r="Q595" s="86"/>
      <c r="R595" s="120"/>
      <c r="S595" s="86"/>
      <c r="T595" s="86"/>
      <c r="U595" s="86">
        <v>5</v>
      </c>
      <c r="V595" s="120">
        <f t="shared" si="187"/>
        <v>115</v>
      </c>
      <c r="W595" s="86">
        <v>5</v>
      </c>
      <c r="X595" s="120">
        <v>109</v>
      </c>
      <c r="Y595" s="120"/>
      <c r="Z595" s="86">
        <v>2</v>
      </c>
      <c r="AA595" s="120">
        <v>73.3</v>
      </c>
      <c r="AB595" s="86">
        <v>2</v>
      </c>
      <c r="AC595" s="124">
        <v>56</v>
      </c>
      <c r="AD595" s="86"/>
      <c r="AE595" s="87"/>
      <c r="AF595" s="87"/>
    </row>
    <row r="596" spans="1:32" s="6" customFormat="1" ht="15" customHeight="1" outlineLevel="2" x14ac:dyDescent="0.3">
      <c r="A596" s="2">
        <v>12</v>
      </c>
      <c r="B596" s="40" t="s">
        <v>569</v>
      </c>
      <c r="C596" s="151">
        <f t="shared" si="185"/>
        <v>16</v>
      </c>
      <c r="D596" s="81">
        <f t="shared" si="182"/>
        <v>1</v>
      </c>
      <c r="E596" s="40"/>
      <c r="F596" s="135">
        <f t="shared" si="186"/>
        <v>1</v>
      </c>
      <c r="G596" s="86"/>
      <c r="H596" s="86"/>
      <c r="I596" s="86">
        <v>1</v>
      </c>
      <c r="J596" s="120">
        <f t="shared" si="188"/>
        <v>387.6</v>
      </c>
      <c r="K596" s="73">
        <v>1</v>
      </c>
      <c r="L596" s="120">
        <v>374.1</v>
      </c>
      <c r="M596" s="86"/>
      <c r="N596" s="120"/>
      <c r="O596" s="86"/>
      <c r="P596" s="86"/>
      <c r="Q596" s="86"/>
      <c r="R596" s="120"/>
      <c r="S596" s="86"/>
      <c r="T596" s="86"/>
      <c r="U596" s="86">
        <v>12</v>
      </c>
      <c r="V596" s="120">
        <f t="shared" si="187"/>
        <v>276</v>
      </c>
      <c r="W596" s="86">
        <v>12</v>
      </c>
      <c r="X596" s="120">
        <v>261.60000000000002</v>
      </c>
      <c r="Y596" s="120"/>
      <c r="Z596" s="86">
        <v>3</v>
      </c>
      <c r="AA596" s="120">
        <v>109.9</v>
      </c>
      <c r="AB596" s="86">
        <v>3</v>
      </c>
      <c r="AC596" s="124">
        <v>84</v>
      </c>
      <c r="AD596" s="86"/>
      <c r="AE596" s="87"/>
      <c r="AF596" s="87"/>
    </row>
    <row r="597" spans="1:32" s="6" customFormat="1" ht="15" customHeight="1" outlineLevel="2" x14ac:dyDescent="0.3">
      <c r="A597" s="2">
        <v>13</v>
      </c>
      <c r="B597" s="40" t="s">
        <v>570</v>
      </c>
      <c r="C597" s="151">
        <f t="shared" si="185"/>
        <v>28</v>
      </c>
      <c r="D597" s="81">
        <f t="shared" si="182"/>
        <v>0</v>
      </c>
      <c r="E597" s="40"/>
      <c r="F597" s="135">
        <f t="shared" si="186"/>
        <v>0</v>
      </c>
      <c r="G597" s="86"/>
      <c r="H597" s="86"/>
      <c r="I597" s="86"/>
      <c r="J597" s="120"/>
      <c r="K597" s="74"/>
      <c r="L597" s="120"/>
      <c r="M597" s="86"/>
      <c r="N597" s="120"/>
      <c r="O597" s="86"/>
      <c r="P597" s="86"/>
      <c r="Q597" s="86"/>
      <c r="R597" s="120"/>
      <c r="S597" s="86"/>
      <c r="T597" s="86"/>
      <c r="U597" s="86">
        <v>20</v>
      </c>
      <c r="V597" s="120">
        <f t="shared" si="187"/>
        <v>460</v>
      </c>
      <c r="W597" s="86">
        <v>20</v>
      </c>
      <c r="X597" s="120">
        <v>436</v>
      </c>
      <c r="Y597" s="120"/>
      <c r="Z597" s="86">
        <v>8</v>
      </c>
      <c r="AA597" s="120">
        <v>293.10000000000002</v>
      </c>
      <c r="AB597" s="86">
        <v>8</v>
      </c>
      <c r="AC597" s="124">
        <v>224</v>
      </c>
      <c r="AD597" s="86"/>
      <c r="AE597" s="87"/>
      <c r="AF597" s="87"/>
    </row>
    <row r="598" spans="1:32" s="6" customFormat="1" ht="15" customHeight="1" outlineLevel="2" x14ac:dyDescent="0.3">
      <c r="A598" s="2">
        <v>14</v>
      </c>
      <c r="B598" s="40" t="s">
        <v>571</v>
      </c>
      <c r="C598" s="151">
        <f t="shared" si="185"/>
        <v>62</v>
      </c>
      <c r="D598" s="81">
        <f t="shared" si="182"/>
        <v>0</v>
      </c>
      <c r="E598" s="40"/>
      <c r="F598" s="135">
        <f t="shared" si="186"/>
        <v>0</v>
      </c>
      <c r="G598" s="86"/>
      <c r="H598" s="86"/>
      <c r="I598" s="86"/>
      <c r="J598" s="120"/>
      <c r="K598" s="74"/>
      <c r="L598" s="120"/>
      <c r="M598" s="86"/>
      <c r="N598" s="120"/>
      <c r="O598" s="86"/>
      <c r="P598" s="86"/>
      <c r="Q598" s="86"/>
      <c r="R598" s="120"/>
      <c r="S598" s="86"/>
      <c r="T598" s="86"/>
      <c r="U598" s="86">
        <v>54</v>
      </c>
      <c r="V598" s="120">
        <f t="shared" si="187"/>
        <v>1242</v>
      </c>
      <c r="W598" s="86">
        <v>54</v>
      </c>
      <c r="X598" s="120">
        <v>1177.2</v>
      </c>
      <c r="Y598" s="120"/>
      <c r="Z598" s="86">
        <v>8</v>
      </c>
      <c r="AA598" s="120">
        <v>293.10000000000002</v>
      </c>
      <c r="AB598" s="86">
        <v>8</v>
      </c>
      <c r="AC598" s="124">
        <v>224</v>
      </c>
      <c r="AD598" s="86"/>
      <c r="AE598" s="87"/>
      <c r="AF598" s="87"/>
    </row>
    <row r="599" spans="1:32" s="6" customFormat="1" ht="15" customHeight="1" outlineLevel="2" x14ac:dyDescent="0.3">
      <c r="A599" s="2">
        <v>15</v>
      </c>
      <c r="B599" s="40" t="s">
        <v>572</v>
      </c>
      <c r="C599" s="151">
        <f t="shared" si="185"/>
        <v>7</v>
      </c>
      <c r="D599" s="81">
        <f t="shared" si="182"/>
        <v>0</v>
      </c>
      <c r="E599" s="40"/>
      <c r="F599" s="135">
        <f t="shared" si="186"/>
        <v>0</v>
      </c>
      <c r="G599" s="86"/>
      <c r="H599" s="86"/>
      <c r="I599" s="86"/>
      <c r="J599" s="120"/>
      <c r="K599" s="74"/>
      <c r="L599" s="120"/>
      <c r="M599" s="86"/>
      <c r="N599" s="120"/>
      <c r="O599" s="86"/>
      <c r="P599" s="86"/>
      <c r="Q599" s="86"/>
      <c r="R599" s="120"/>
      <c r="S599" s="86"/>
      <c r="T599" s="86"/>
      <c r="U599" s="86">
        <v>5</v>
      </c>
      <c r="V599" s="120">
        <f t="shared" si="187"/>
        <v>115</v>
      </c>
      <c r="W599" s="86">
        <v>5</v>
      </c>
      <c r="X599" s="120">
        <v>109</v>
      </c>
      <c r="Y599" s="120"/>
      <c r="Z599" s="86">
        <v>2</v>
      </c>
      <c r="AA599" s="120">
        <v>73.3</v>
      </c>
      <c r="AB599" s="86">
        <v>2</v>
      </c>
      <c r="AC599" s="124">
        <v>56</v>
      </c>
      <c r="AD599" s="86"/>
      <c r="AE599" s="87"/>
      <c r="AF599" s="87"/>
    </row>
    <row r="600" spans="1:32" s="6" customFormat="1" ht="15" customHeight="1" outlineLevel="2" x14ac:dyDescent="0.3">
      <c r="A600" s="2">
        <v>16</v>
      </c>
      <c r="B600" s="40" t="s">
        <v>573</v>
      </c>
      <c r="C600" s="151">
        <f t="shared" si="185"/>
        <v>14</v>
      </c>
      <c r="D600" s="81">
        <f t="shared" si="182"/>
        <v>1</v>
      </c>
      <c r="E600" s="40"/>
      <c r="F600" s="135">
        <f t="shared" si="186"/>
        <v>1</v>
      </c>
      <c r="G600" s="86"/>
      <c r="H600" s="86"/>
      <c r="I600" s="86">
        <v>1</v>
      </c>
      <c r="J600" s="120">
        <f t="shared" si="188"/>
        <v>387.6</v>
      </c>
      <c r="K600" s="73">
        <v>1</v>
      </c>
      <c r="L600" s="120">
        <v>374.1</v>
      </c>
      <c r="M600" s="86"/>
      <c r="N600" s="120"/>
      <c r="O600" s="86"/>
      <c r="P600" s="86"/>
      <c r="Q600" s="86"/>
      <c r="R600" s="120"/>
      <c r="S600" s="86"/>
      <c r="T600" s="86"/>
      <c r="U600" s="86">
        <v>9</v>
      </c>
      <c r="V600" s="120">
        <f t="shared" si="187"/>
        <v>207</v>
      </c>
      <c r="W600" s="86">
        <v>9</v>
      </c>
      <c r="X600" s="120">
        <v>196.20000000000002</v>
      </c>
      <c r="Y600" s="120"/>
      <c r="Z600" s="86">
        <v>4</v>
      </c>
      <c r="AA600" s="120">
        <v>146.6</v>
      </c>
      <c r="AB600" s="86">
        <v>4</v>
      </c>
      <c r="AC600" s="124">
        <v>112</v>
      </c>
      <c r="AD600" s="86"/>
      <c r="AE600" s="87"/>
      <c r="AF600" s="87"/>
    </row>
    <row r="601" spans="1:32" s="6" customFormat="1" ht="15" customHeight="1" outlineLevel="2" x14ac:dyDescent="0.3">
      <c r="A601" s="2">
        <v>17</v>
      </c>
      <c r="B601" s="40" t="s">
        <v>574</v>
      </c>
      <c r="C601" s="151">
        <f t="shared" si="185"/>
        <v>17</v>
      </c>
      <c r="D601" s="81">
        <f t="shared" si="182"/>
        <v>0</v>
      </c>
      <c r="E601" s="40"/>
      <c r="F601" s="135">
        <f t="shared" si="186"/>
        <v>0</v>
      </c>
      <c r="G601" s="86"/>
      <c r="H601" s="86"/>
      <c r="I601" s="86"/>
      <c r="J601" s="120"/>
      <c r="K601" s="74"/>
      <c r="L601" s="120"/>
      <c r="M601" s="86"/>
      <c r="N601" s="120"/>
      <c r="O601" s="86"/>
      <c r="P601" s="86"/>
      <c r="Q601" s="86"/>
      <c r="R601" s="120"/>
      <c r="S601" s="86"/>
      <c r="T601" s="86"/>
      <c r="U601" s="86">
        <v>12</v>
      </c>
      <c r="V601" s="120">
        <f t="shared" si="187"/>
        <v>276</v>
      </c>
      <c r="W601" s="86">
        <v>12</v>
      </c>
      <c r="X601" s="120">
        <v>261.60000000000002</v>
      </c>
      <c r="Y601" s="120"/>
      <c r="Z601" s="86">
        <v>5</v>
      </c>
      <c r="AA601" s="120">
        <v>183.2</v>
      </c>
      <c r="AB601" s="86">
        <v>5</v>
      </c>
      <c r="AC601" s="124">
        <v>140</v>
      </c>
      <c r="AD601" s="86"/>
      <c r="AE601" s="87"/>
      <c r="AF601" s="87"/>
    </row>
    <row r="602" spans="1:32" s="6" customFormat="1" ht="15" customHeight="1" outlineLevel="2" x14ac:dyDescent="0.3">
      <c r="A602" s="2">
        <v>18</v>
      </c>
      <c r="B602" s="40" t="s">
        <v>575</v>
      </c>
      <c r="C602" s="151">
        <f t="shared" si="185"/>
        <v>8</v>
      </c>
      <c r="D602" s="81">
        <f t="shared" si="182"/>
        <v>1</v>
      </c>
      <c r="E602" s="40"/>
      <c r="F602" s="135">
        <f t="shared" si="186"/>
        <v>1</v>
      </c>
      <c r="G602" s="86"/>
      <c r="H602" s="86"/>
      <c r="I602" s="86">
        <v>1</v>
      </c>
      <c r="J602" s="120">
        <f t="shared" si="188"/>
        <v>387.6</v>
      </c>
      <c r="K602" s="73">
        <v>1</v>
      </c>
      <c r="L602" s="120">
        <v>374.1</v>
      </c>
      <c r="M602" s="86"/>
      <c r="N602" s="120"/>
      <c r="O602" s="86"/>
      <c r="P602" s="86"/>
      <c r="Q602" s="86"/>
      <c r="R602" s="120"/>
      <c r="S602" s="86"/>
      <c r="T602" s="86"/>
      <c r="U602" s="86">
        <v>3</v>
      </c>
      <c r="V602" s="120">
        <f t="shared" si="187"/>
        <v>69</v>
      </c>
      <c r="W602" s="86">
        <v>3</v>
      </c>
      <c r="X602" s="120">
        <v>65.400000000000006</v>
      </c>
      <c r="Y602" s="120"/>
      <c r="Z602" s="86">
        <v>4</v>
      </c>
      <c r="AA602" s="120">
        <v>146.6</v>
      </c>
      <c r="AB602" s="86">
        <v>4</v>
      </c>
      <c r="AC602" s="124">
        <v>112</v>
      </c>
      <c r="AD602" s="86"/>
      <c r="AE602" s="87"/>
      <c r="AF602" s="87"/>
    </row>
    <row r="603" spans="1:32" s="6" customFormat="1" ht="15" customHeight="1" outlineLevel="2" x14ac:dyDescent="0.3">
      <c r="A603" s="2">
        <v>19</v>
      </c>
      <c r="B603" s="40" t="s">
        <v>576</v>
      </c>
      <c r="C603" s="151">
        <f t="shared" si="185"/>
        <v>0</v>
      </c>
      <c r="D603" s="81">
        <f t="shared" si="182"/>
        <v>0</v>
      </c>
      <c r="E603" s="40"/>
      <c r="F603" s="135">
        <f t="shared" si="186"/>
        <v>0</v>
      </c>
      <c r="G603" s="86"/>
      <c r="H603" s="86"/>
      <c r="I603" s="86"/>
      <c r="J603" s="120"/>
      <c r="K603" s="74"/>
      <c r="L603" s="120"/>
      <c r="M603" s="86"/>
      <c r="N603" s="120"/>
      <c r="O603" s="86"/>
      <c r="P603" s="86"/>
      <c r="Q603" s="86"/>
      <c r="R603" s="120"/>
      <c r="S603" s="86"/>
      <c r="T603" s="86"/>
      <c r="U603" s="86"/>
      <c r="V603" s="120"/>
      <c r="W603" s="86"/>
      <c r="X603" s="120"/>
      <c r="Y603" s="120"/>
      <c r="Z603" s="86"/>
      <c r="AA603" s="120"/>
      <c r="AB603" s="86"/>
      <c r="AC603" s="124"/>
      <c r="AD603" s="86"/>
      <c r="AE603" s="87"/>
      <c r="AF603" s="87"/>
    </row>
    <row r="604" spans="1:32" s="6" customFormat="1" ht="15" customHeight="1" outlineLevel="2" x14ac:dyDescent="0.3">
      <c r="A604" s="2">
        <v>20</v>
      </c>
      <c r="B604" s="40" t="s">
        <v>577</v>
      </c>
      <c r="C604" s="151">
        <f t="shared" si="185"/>
        <v>0</v>
      </c>
      <c r="D604" s="81">
        <f t="shared" si="182"/>
        <v>0</v>
      </c>
      <c r="E604" s="40"/>
      <c r="F604" s="135">
        <f t="shared" si="186"/>
        <v>0</v>
      </c>
      <c r="G604" s="86"/>
      <c r="H604" s="86"/>
      <c r="I604" s="86"/>
      <c r="J604" s="120"/>
      <c r="K604" s="74"/>
      <c r="L604" s="120"/>
      <c r="M604" s="86"/>
      <c r="N604" s="120"/>
      <c r="O604" s="86"/>
      <c r="P604" s="86"/>
      <c r="Q604" s="86"/>
      <c r="R604" s="120"/>
      <c r="S604" s="86"/>
      <c r="T604" s="86"/>
      <c r="U604" s="86"/>
      <c r="V604" s="120"/>
      <c r="W604" s="86"/>
      <c r="X604" s="120"/>
      <c r="Y604" s="120"/>
      <c r="Z604" s="86"/>
      <c r="AA604" s="120"/>
      <c r="AB604" s="86"/>
      <c r="AC604" s="124"/>
      <c r="AD604" s="86"/>
      <c r="AE604" s="87"/>
      <c r="AF604" s="87"/>
    </row>
    <row r="605" spans="1:32" s="6" customFormat="1" ht="15" customHeight="1" outlineLevel="2" x14ac:dyDescent="0.3">
      <c r="A605" s="2">
        <v>21</v>
      </c>
      <c r="B605" s="40" t="s">
        <v>578</v>
      </c>
      <c r="C605" s="151">
        <f t="shared" si="185"/>
        <v>11</v>
      </c>
      <c r="D605" s="81">
        <f t="shared" si="182"/>
        <v>0</v>
      </c>
      <c r="E605" s="40"/>
      <c r="F605" s="135">
        <f t="shared" si="186"/>
        <v>0</v>
      </c>
      <c r="G605" s="86"/>
      <c r="H605" s="86"/>
      <c r="I605" s="86"/>
      <c r="J605" s="120"/>
      <c r="K605" s="74"/>
      <c r="L605" s="120"/>
      <c r="M605" s="86"/>
      <c r="N605" s="120"/>
      <c r="O605" s="86"/>
      <c r="P605" s="86"/>
      <c r="Q605" s="86"/>
      <c r="R605" s="120"/>
      <c r="S605" s="86"/>
      <c r="T605" s="86"/>
      <c r="U605" s="86">
        <v>8</v>
      </c>
      <c r="V605" s="120">
        <f t="shared" si="187"/>
        <v>184</v>
      </c>
      <c r="W605" s="86">
        <v>8</v>
      </c>
      <c r="X605" s="120">
        <v>174.4</v>
      </c>
      <c r="Y605" s="120"/>
      <c r="Z605" s="86">
        <v>3</v>
      </c>
      <c r="AA605" s="120">
        <v>109.9</v>
      </c>
      <c r="AB605" s="86">
        <v>3</v>
      </c>
      <c r="AC605" s="124">
        <v>84</v>
      </c>
      <c r="AD605" s="86"/>
      <c r="AE605" s="87"/>
      <c r="AF605" s="87"/>
    </row>
    <row r="606" spans="1:32" s="6" customFormat="1" ht="15" customHeight="1" outlineLevel="2" x14ac:dyDescent="0.3">
      <c r="A606" s="2">
        <v>22</v>
      </c>
      <c r="B606" s="40" t="s">
        <v>579</v>
      </c>
      <c r="C606" s="151">
        <f t="shared" si="185"/>
        <v>3</v>
      </c>
      <c r="D606" s="81">
        <f t="shared" si="182"/>
        <v>1</v>
      </c>
      <c r="E606" s="40"/>
      <c r="F606" s="135">
        <f t="shared" si="186"/>
        <v>1</v>
      </c>
      <c r="G606" s="86"/>
      <c r="H606" s="86"/>
      <c r="I606" s="86">
        <v>1</v>
      </c>
      <c r="J606" s="120">
        <f t="shared" si="188"/>
        <v>387.6</v>
      </c>
      <c r="K606" s="73">
        <v>1</v>
      </c>
      <c r="L606" s="120">
        <v>374.1</v>
      </c>
      <c r="M606" s="86"/>
      <c r="N606" s="120"/>
      <c r="O606" s="86"/>
      <c r="P606" s="86"/>
      <c r="Q606" s="86"/>
      <c r="R606" s="120"/>
      <c r="S606" s="86"/>
      <c r="T606" s="86"/>
      <c r="U606" s="86"/>
      <c r="V606" s="120"/>
      <c r="W606" s="86"/>
      <c r="X606" s="120"/>
      <c r="Y606" s="120"/>
      <c r="Z606" s="86">
        <v>2</v>
      </c>
      <c r="AA606" s="120">
        <v>73.3</v>
      </c>
      <c r="AB606" s="86">
        <v>2</v>
      </c>
      <c r="AC606" s="124">
        <v>56</v>
      </c>
      <c r="AD606" s="86"/>
      <c r="AE606" s="87"/>
      <c r="AF606" s="87"/>
    </row>
    <row r="607" spans="1:32" s="6" customFormat="1" ht="15" customHeight="1" outlineLevel="2" x14ac:dyDescent="0.3">
      <c r="A607" s="2">
        <v>23</v>
      </c>
      <c r="B607" s="40" t="s">
        <v>580</v>
      </c>
      <c r="C607" s="151">
        <f t="shared" si="185"/>
        <v>19</v>
      </c>
      <c r="D607" s="81">
        <f t="shared" si="182"/>
        <v>0</v>
      </c>
      <c r="E607" s="40"/>
      <c r="F607" s="135">
        <f t="shared" si="186"/>
        <v>0</v>
      </c>
      <c r="G607" s="86"/>
      <c r="H607" s="86"/>
      <c r="I607" s="86"/>
      <c r="J607" s="120"/>
      <c r="K607" s="74"/>
      <c r="L607" s="120"/>
      <c r="M607" s="86"/>
      <c r="N607" s="120"/>
      <c r="O607" s="86"/>
      <c r="P607" s="86"/>
      <c r="Q607" s="86"/>
      <c r="R607" s="120"/>
      <c r="S607" s="86"/>
      <c r="T607" s="86"/>
      <c r="U607" s="86">
        <v>17</v>
      </c>
      <c r="V607" s="120">
        <f t="shared" si="187"/>
        <v>391</v>
      </c>
      <c r="W607" s="86">
        <v>17</v>
      </c>
      <c r="X607" s="120">
        <v>370.6</v>
      </c>
      <c r="Y607" s="120"/>
      <c r="Z607" s="86">
        <v>2</v>
      </c>
      <c r="AA607" s="120">
        <v>73.3</v>
      </c>
      <c r="AB607" s="86">
        <v>2</v>
      </c>
      <c r="AC607" s="124">
        <v>56</v>
      </c>
      <c r="AD607" s="86"/>
      <c r="AE607" s="87"/>
      <c r="AF607" s="87"/>
    </row>
    <row r="608" spans="1:32" s="6" customFormat="1" ht="15" customHeight="1" outlineLevel="2" x14ac:dyDescent="0.3">
      <c r="A608" s="2">
        <v>24</v>
      </c>
      <c r="B608" s="40" t="s">
        <v>581</v>
      </c>
      <c r="C608" s="151">
        <f t="shared" si="185"/>
        <v>7</v>
      </c>
      <c r="D608" s="81">
        <f t="shared" si="182"/>
        <v>0</v>
      </c>
      <c r="E608" s="40"/>
      <c r="F608" s="135">
        <f t="shared" si="186"/>
        <v>0</v>
      </c>
      <c r="G608" s="86"/>
      <c r="H608" s="86"/>
      <c r="I608" s="86"/>
      <c r="J608" s="120"/>
      <c r="K608" s="74"/>
      <c r="L608" s="120"/>
      <c r="M608" s="86"/>
      <c r="N608" s="120"/>
      <c r="O608" s="86"/>
      <c r="P608" s="86"/>
      <c r="Q608" s="86"/>
      <c r="R608" s="120"/>
      <c r="S608" s="86"/>
      <c r="T608" s="86"/>
      <c r="U608" s="86">
        <v>5</v>
      </c>
      <c r="V608" s="120">
        <f t="shared" si="187"/>
        <v>115</v>
      </c>
      <c r="W608" s="86">
        <v>5</v>
      </c>
      <c r="X608" s="120">
        <v>109</v>
      </c>
      <c r="Y608" s="120"/>
      <c r="Z608" s="86">
        <v>2</v>
      </c>
      <c r="AA608" s="120">
        <v>73.3</v>
      </c>
      <c r="AB608" s="86">
        <v>2</v>
      </c>
      <c r="AC608" s="124">
        <v>56</v>
      </c>
      <c r="AD608" s="86"/>
      <c r="AE608" s="87"/>
      <c r="AF608" s="87"/>
    </row>
    <row r="609" spans="1:32" s="6" customFormat="1" ht="15" customHeight="1" outlineLevel="2" x14ac:dyDescent="0.3">
      <c r="A609" s="2">
        <v>25</v>
      </c>
      <c r="B609" s="40" t="s">
        <v>582</v>
      </c>
      <c r="C609" s="151">
        <f t="shared" si="185"/>
        <v>11</v>
      </c>
      <c r="D609" s="81">
        <f t="shared" si="182"/>
        <v>0</v>
      </c>
      <c r="E609" s="40"/>
      <c r="F609" s="135">
        <f t="shared" si="186"/>
        <v>0</v>
      </c>
      <c r="G609" s="86"/>
      <c r="H609" s="86"/>
      <c r="I609" s="86"/>
      <c r="J609" s="120"/>
      <c r="K609" s="74"/>
      <c r="L609" s="120"/>
      <c r="M609" s="86"/>
      <c r="N609" s="120"/>
      <c r="O609" s="86"/>
      <c r="P609" s="86"/>
      <c r="Q609" s="86"/>
      <c r="R609" s="120"/>
      <c r="S609" s="86"/>
      <c r="T609" s="86"/>
      <c r="U609" s="86">
        <v>9</v>
      </c>
      <c r="V609" s="120">
        <f t="shared" si="187"/>
        <v>207</v>
      </c>
      <c r="W609" s="86">
        <v>9</v>
      </c>
      <c r="X609" s="120">
        <v>196.20000000000002</v>
      </c>
      <c r="Y609" s="120"/>
      <c r="Z609" s="86">
        <v>2</v>
      </c>
      <c r="AA609" s="120">
        <v>73.3</v>
      </c>
      <c r="AB609" s="86">
        <v>2</v>
      </c>
      <c r="AC609" s="124">
        <v>56</v>
      </c>
      <c r="AD609" s="86"/>
      <c r="AE609" s="87"/>
      <c r="AF609" s="87"/>
    </row>
    <row r="610" spans="1:32" s="6" customFormat="1" ht="15" customHeight="1" outlineLevel="2" x14ac:dyDescent="0.3">
      <c r="A610" s="2">
        <v>26</v>
      </c>
      <c r="B610" s="40" t="s">
        <v>583</v>
      </c>
      <c r="C610" s="151">
        <f t="shared" si="185"/>
        <v>8</v>
      </c>
      <c r="D610" s="81">
        <f t="shared" si="182"/>
        <v>0</v>
      </c>
      <c r="E610" s="40"/>
      <c r="F610" s="135">
        <f t="shared" si="186"/>
        <v>0</v>
      </c>
      <c r="G610" s="86"/>
      <c r="H610" s="86"/>
      <c r="I610" s="86"/>
      <c r="J610" s="120"/>
      <c r="K610" s="74"/>
      <c r="L610" s="120"/>
      <c r="M610" s="86"/>
      <c r="N610" s="120"/>
      <c r="O610" s="86"/>
      <c r="P610" s="86"/>
      <c r="Q610" s="86"/>
      <c r="R610" s="120"/>
      <c r="S610" s="86"/>
      <c r="T610" s="86"/>
      <c r="U610" s="86">
        <v>4</v>
      </c>
      <c r="V610" s="120">
        <f t="shared" si="187"/>
        <v>92</v>
      </c>
      <c r="W610" s="86">
        <v>4</v>
      </c>
      <c r="X610" s="120">
        <v>87.2</v>
      </c>
      <c r="Y610" s="120"/>
      <c r="Z610" s="86">
        <v>4</v>
      </c>
      <c r="AA610" s="120">
        <v>146.6</v>
      </c>
      <c r="AB610" s="86">
        <v>4</v>
      </c>
      <c r="AC610" s="124">
        <v>112</v>
      </c>
      <c r="AD610" s="86"/>
      <c r="AE610" s="87"/>
      <c r="AF610" s="87"/>
    </row>
    <row r="611" spans="1:32" s="6" customFormat="1" ht="15" customHeight="1" outlineLevel="2" x14ac:dyDescent="0.3">
      <c r="A611" s="2">
        <v>27</v>
      </c>
      <c r="B611" s="40" t="s">
        <v>584</v>
      </c>
      <c r="C611" s="151">
        <f t="shared" si="185"/>
        <v>3</v>
      </c>
      <c r="D611" s="81">
        <f t="shared" si="182"/>
        <v>0</v>
      </c>
      <c r="E611" s="40"/>
      <c r="F611" s="135">
        <f t="shared" si="186"/>
        <v>0</v>
      </c>
      <c r="G611" s="86"/>
      <c r="H611" s="86"/>
      <c r="I611" s="86"/>
      <c r="J611" s="120"/>
      <c r="K611" s="74"/>
      <c r="L611" s="120"/>
      <c r="M611" s="86"/>
      <c r="N611" s="120"/>
      <c r="O611" s="86"/>
      <c r="P611" s="86"/>
      <c r="Q611" s="86"/>
      <c r="R611" s="120"/>
      <c r="S611" s="86"/>
      <c r="T611" s="86"/>
      <c r="U611" s="86">
        <v>2</v>
      </c>
      <c r="V611" s="120">
        <f t="shared" si="187"/>
        <v>46</v>
      </c>
      <c r="W611" s="86">
        <v>2</v>
      </c>
      <c r="X611" s="120">
        <v>43.6</v>
      </c>
      <c r="Y611" s="120"/>
      <c r="Z611" s="86">
        <v>1</v>
      </c>
      <c r="AA611" s="120">
        <v>36.6</v>
      </c>
      <c r="AB611" s="86">
        <v>1</v>
      </c>
      <c r="AC611" s="124">
        <v>28</v>
      </c>
      <c r="AD611" s="86"/>
      <c r="AE611" s="87"/>
      <c r="AF611" s="87"/>
    </row>
    <row r="612" spans="1:32" s="6" customFormat="1" ht="15" customHeight="1" outlineLevel="2" x14ac:dyDescent="0.3">
      <c r="A612" s="2">
        <v>28</v>
      </c>
      <c r="B612" s="40" t="s">
        <v>585</v>
      </c>
      <c r="C612" s="151">
        <f t="shared" si="185"/>
        <v>27</v>
      </c>
      <c r="D612" s="81">
        <f t="shared" si="182"/>
        <v>0</v>
      </c>
      <c r="E612" s="40"/>
      <c r="F612" s="135">
        <f t="shared" si="186"/>
        <v>0</v>
      </c>
      <c r="G612" s="86"/>
      <c r="H612" s="86"/>
      <c r="I612" s="86"/>
      <c r="J612" s="120"/>
      <c r="K612" s="74"/>
      <c r="L612" s="120"/>
      <c r="M612" s="86"/>
      <c r="N612" s="120"/>
      <c r="O612" s="86"/>
      <c r="P612" s="86"/>
      <c r="Q612" s="86"/>
      <c r="R612" s="120"/>
      <c r="S612" s="86"/>
      <c r="T612" s="86"/>
      <c r="U612" s="86">
        <v>23</v>
      </c>
      <c r="V612" s="120">
        <f t="shared" si="187"/>
        <v>529</v>
      </c>
      <c r="W612" s="86">
        <v>23</v>
      </c>
      <c r="X612" s="120">
        <v>501.40000000000003</v>
      </c>
      <c r="Y612" s="120"/>
      <c r="Z612" s="86">
        <v>4</v>
      </c>
      <c r="AA612" s="120">
        <v>146.6</v>
      </c>
      <c r="AB612" s="86">
        <v>4</v>
      </c>
      <c r="AC612" s="124">
        <v>112</v>
      </c>
      <c r="AD612" s="86"/>
      <c r="AE612" s="87"/>
      <c r="AF612" s="87"/>
    </row>
    <row r="613" spans="1:32" s="6" customFormat="1" ht="15" customHeight="1" outlineLevel="2" x14ac:dyDescent="0.3">
      <c r="A613" s="2">
        <v>29</v>
      </c>
      <c r="B613" s="40" t="s">
        <v>586</v>
      </c>
      <c r="C613" s="151">
        <f t="shared" si="185"/>
        <v>16</v>
      </c>
      <c r="D613" s="81">
        <f t="shared" si="182"/>
        <v>0</v>
      </c>
      <c r="E613" s="40"/>
      <c r="F613" s="135">
        <f t="shared" si="186"/>
        <v>0</v>
      </c>
      <c r="G613" s="86"/>
      <c r="H613" s="86"/>
      <c r="I613" s="86"/>
      <c r="J613" s="120"/>
      <c r="K613" s="74"/>
      <c r="L613" s="120"/>
      <c r="M613" s="86"/>
      <c r="N613" s="120"/>
      <c r="O613" s="86"/>
      <c r="P613" s="86"/>
      <c r="Q613" s="86"/>
      <c r="R613" s="120"/>
      <c r="S613" s="86"/>
      <c r="T613" s="86"/>
      <c r="U613" s="86">
        <v>16</v>
      </c>
      <c r="V613" s="120">
        <f t="shared" si="187"/>
        <v>368</v>
      </c>
      <c r="W613" s="86">
        <v>16</v>
      </c>
      <c r="X613" s="120">
        <v>348.8</v>
      </c>
      <c r="Y613" s="120"/>
      <c r="Z613" s="86"/>
      <c r="AA613" s="120"/>
      <c r="AB613" s="86"/>
      <c r="AC613" s="124"/>
      <c r="AD613" s="86"/>
      <c r="AE613" s="87"/>
      <c r="AF613" s="87"/>
    </row>
    <row r="614" spans="1:32" s="6" customFormat="1" ht="15" customHeight="1" outlineLevel="2" x14ac:dyDescent="0.3">
      <c r="A614" s="2">
        <v>30</v>
      </c>
      <c r="B614" s="40" t="s">
        <v>587</v>
      </c>
      <c r="C614" s="151">
        <f t="shared" si="185"/>
        <v>34</v>
      </c>
      <c r="D614" s="81">
        <f t="shared" si="182"/>
        <v>0</v>
      </c>
      <c r="E614" s="40"/>
      <c r="F614" s="135">
        <f t="shared" si="186"/>
        <v>0</v>
      </c>
      <c r="G614" s="86"/>
      <c r="H614" s="86"/>
      <c r="I614" s="86"/>
      <c r="J614" s="120"/>
      <c r="K614" s="74"/>
      <c r="L614" s="120"/>
      <c r="M614" s="86"/>
      <c r="N614" s="120"/>
      <c r="O614" s="86"/>
      <c r="P614" s="86"/>
      <c r="Q614" s="86"/>
      <c r="R614" s="120"/>
      <c r="S614" s="86"/>
      <c r="T614" s="86"/>
      <c r="U614" s="86">
        <v>33</v>
      </c>
      <c r="V614" s="120">
        <f t="shared" si="187"/>
        <v>759</v>
      </c>
      <c r="W614" s="86">
        <v>33</v>
      </c>
      <c r="X614" s="120">
        <v>719.4</v>
      </c>
      <c r="Y614" s="120"/>
      <c r="Z614" s="86">
        <v>1</v>
      </c>
      <c r="AA614" s="120">
        <v>36.6</v>
      </c>
      <c r="AB614" s="86">
        <v>1</v>
      </c>
      <c r="AC614" s="124">
        <v>28</v>
      </c>
      <c r="AD614" s="86"/>
      <c r="AE614" s="87"/>
      <c r="AF614" s="87"/>
    </row>
    <row r="615" spans="1:32" s="6" customFormat="1" ht="15" customHeight="1" outlineLevel="2" x14ac:dyDescent="0.3">
      <c r="A615" s="2">
        <v>31</v>
      </c>
      <c r="B615" s="40" t="s">
        <v>588</v>
      </c>
      <c r="C615" s="151">
        <f t="shared" si="185"/>
        <v>0</v>
      </c>
      <c r="D615" s="81">
        <f t="shared" si="182"/>
        <v>0</v>
      </c>
      <c r="E615" s="40"/>
      <c r="F615" s="135">
        <f t="shared" si="186"/>
        <v>0</v>
      </c>
      <c r="G615" s="86"/>
      <c r="H615" s="86"/>
      <c r="I615" s="86"/>
      <c r="J615" s="120"/>
      <c r="K615" s="74"/>
      <c r="L615" s="120"/>
      <c r="M615" s="86"/>
      <c r="N615" s="120"/>
      <c r="O615" s="86"/>
      <c r="P615" s="86"/>
      <c r="Q615" s="86"/>
      <c r="R615" s="120"/>
      <c r="S615" s="86"/>
      <c r="T615" s="86"/>
      <c r="U615" s="86"/>
      <c r="V615" s="120"/>
      <c r="W615" s="86"/>
      <c r="X615" s="120"/>
      <c r="Y615" s="120"/>
      <c r="Z615" s="86"/>
      <c r="AA615" s="120"/>
      <c r="AB615" s="86"/>
      <c r="AC615" s="124"/>
      <c r="AD615" s="86"/>
      <c r="AE615" s="87"/>
      <c r="AF615" s="87"/>
    </row>
    <row r="616" spans="1:32" s="6" customFormat="1" ht="15" customHeight="1" outlineLevel="2" x14ac:dyDescent="0.3">
      <c r="A616" s="2">
        <v>32</v>
      </c>
      <c r="B616" s="40" t="s">
        <v>589</v>
      </c>
      <c r="C616" s="151">
        <f t="shared" si="185"/>
        <v>18</v>
      </c>
      <c r="D616" s="81">
        <f t="shared" si="182"/>
        <v>0</v>
      </c>
      <c r="E616" s="40"/>
      <c r="F616" s="135">
        <f t="shared" si="186"/>
        <v>0</v>
      </c>
      <c r="G616" s="86"/>
      <c r="H616" s="86"/>
      <c r="I616" s="86"/>
      <c r="J616" s="120"/>
      <c r="K616" s="74"/>
      <c r="L616" s="120"/>
      <c r="M616" s="86"/>
      <c r="N616" s="120"/>
      <c r="O616" s="86"/>
      <c r="P616" s="86"/>
      <c r="Q616" s="86"/>
      <c r="R616" s="120"/>
      <c r="S616" s="86"/>
      <c r="T616" s="86"/>
      <c r="U616" s="86">
        <v>16</v>
      </c>
      <c r="V616" s="120">
        <f t="shared" si="187"/>
        <v>368</v>
      </c>
      <c r="W616" s="86">
        <v>16</v>
      </c>
      <c r="X616" s="120">
        <v>348.8</v>
      </c>
      <c r="Y616" s="120"/>
      <c r="Z616" s="86">
        <v>2</v>
      </c>
      <c r="AA616" s="120">
        <v>73.3</v>
      </c>
      <c r="AB616" s="86">
        <v>2</v>
      </c>
      <c r="AC616" s="124">
        <v>56</v>
      </c>
      <c r="AD616" s="86"/>
      <c r="AE616" s="87"/>
      <c r="AF616" s="87"/>
    </row>
    <row r="617" spans="1:32" s="6" customFormat="1" ht="15" customHeight="1" outlineLevel="2" x14ac:dyDescent="0.3">
      <c r="A617" s="2">
        <v>33</v>
      </c>
      <c r="B617" s="40" t="s">
        <v>590</v>
      </c>
      <c r="C617" s="151">
        <f t="shared" si="185"/>
        <v>12</v>
      </c>
      <c r="D617" s="81">
        <f t="shared" si="182"/>
        <v>0</v>
      </c>
      <c r="E617" s="40"/>
      <c r="F617" s="135">
        <f t="shared" si="186"/>
        <v>0</v>
      </c>
      <c r="G617" s="86"/>
      <c r="H617" s="86"/>
      <c r="I617" s="86"/>
      <c r="J617" s="120"/>
      <c r="K617" s="74"/>
      <c r="L617" s="120"/>
      <c r="M617" s="86"/>
      <c r="N617" s="120"/>
      <c r="O617" s="86"/>
      <c r="P617" s="86"/>
      <c r="Q617" s="86"/>
      <c r="R617" s="120"/>
      <c r="S617" s="86"/>
      <c r="T617" s="86"/>
      <c r="U617" s="86">
        <v>8</v>
      </c>
      <c r="V617" s="120">
        <f t="shared" si="187"/>
        <v>184</v>
      </c>
      <c r="W617" s="86">
        <v>8</v>
      </c>
      <c r="X617" s="120">
        <v>174.4</v>
      </c>
      <c r="Y617" s="120"/>
      <c r="Z617" s="86">
        <v>4</v>
      </c>
      <c r="AA617" s="120">
        <v>146.6</v>
      </c>
      <c r="AB617" s="86">
        <v>4</v>
      </c>
      <c r="AC617" s="124">
        <v>112</v>
      </c>
      <c r="AD617" s="86"/>
      <c r="AE617" s="87"/>
      <c r="AF617" s="87"/>
    </row>
    <row r="618" spans="1:32" s="6" customFormat="1" ht="15" customHeight="1" outlineLevel="2" x14ac:dyDescent="0.3">
      <c r="A618" s="2">
        <v>34</v>
      </c>
      <c r="B618" s="40" t="s">
        <v>591</v>
      </c>
      <c r="C618" s="151">
        <f t="shared" si="185"/>
        <v>10</v>
      </c>
      <c r="D618" s="81">
        <f t="shared" si="182"/>
        <v>0</v>
      </c>
      <c r="E618" s="40"/>
      <c r="F618" s="135">
        <f t="shared" si="186"/>
        <v>0</v>
      </c>
      <c r="G618" s="86"/>
      <c r="H618" s="86"/>
      <c r="I618" s="86"/>
      <c r="J618" s="120"/>
      <c r="K618" s="74"/>
      <c r="L618" s="120"/>
      <c r="M618" s="86"/>
      <c r="N618" s="120"/>
      <c r="O618" s="86"/>
      <c r="P618" s="86"/>
      <c r="Q618" s="86"/>
      <c r="R618" s="120"/>
      <c r="S618" s="86"/>
      <c r="T618" s="86"/>
      <c r="U618" s="86">
        <v>9</v>
      </c>
      <c r="V618" s="120">
        <f t="shared" si="187"/>
        <v>207</v>
      </c>
      <c r="W618" s="86">
        <v>9</v>
      </c>
      <c r="X618" s="120">
        <v>196.20000000000002</v>
      </c>
      <c r="Y618" s="120"/>
      <c r="Z618" s="86">
        <v>1</v>
      </c>
      <c r="AA618" s="120">
        <v>36.6</v>
      </c>
      <c r="AB618" s="86">
        <v>1</v>
      </c>
      <c r="AC618" s="124">
        <v>28</v>
      </c>
      <c r="AD618" s="86"/>
      <c r="AE618" s="87"/>
      <c r="AF618" s="87"/>
    </row>
    <row r="619" spans="1:32" s="6" customFormat="1" ht="15" customHeight="1" outlineLevel="2" x14ac:dyDescent="0.3">
      <c r="A619" s="2">
        <v>35</v>
      </c>
      <c r="B619" s="40" t="s">
        <v>592</v>
      </c>
      <c r="C619" s="151">
        <f t="shared" si="185"/>
        <v>8</v>
      </c>
      <c r="D619" s="81">
        <f t="shared" si="182"/>
        <v>0</v>
      </c>
      <c r="E619" s="40"/>
      <c r="F619" s="135">
        <f t="shared" si="186"/>
        <v>0</v>
      </c>
      <c r="G619" s="86"/>
      <c r="H619" s="86"/>
      <c r="I619" s="86"/>
      <c r="J619" s="120"/>
      <c r="K619" s="74"/>
      <c r="L619" s="120"/>
      <c r="M619" s="86"/>
      <c r="N619" s="120"/>
      <c r="O619" s="86"/>
      <c r="P619" s="86"/>
      <c r="Q619" s="86"/>
      <c r="R619" s="120"/>
      <c r="S619" s="86"/>
      <c r="T619" s="86"/>
      <c r="U619" s="86">
        <v>7</v>
      </c>
      <c r="V619" s="120">
        <f t="shared" si="187"/>
        <v>161</v>
      </c>
      <c r="W619" s="86">
        <v>7</v>
      </c>
      <c r="X619" s="120">
        <v>152.6</v>
      </c>
      <c r="Y619" s="120"/>
      <c r="Z619" s="86">
        <v>1</v>
      </c>
      <c r="AA619" s="120">
        <v>36.6</v>
      </c>
      <c r="AB619" s="86">
        <v>1</v>
      </c>
      <c r="AC619" s="124">
        <v>28</v>
      </c>
      <c r="AD619" s="86"/>
      <c r="AE619" s="87"/>
      <c r="AF619" s="87"/>
    </row>
    <row r="620" spans="1:32" s="6" customFormat="1" ht="15" customHeight="1" outlineLevel="2" x14ac:dyDescent="0.3">
      <c r="A620" s="2">
        <v>36</v>
      </c>
      <c r="B620" s="40" t="s">
        <v>593</v>
      </c>
      <c r="C620" s="151">
        <f t="shared" si="185"/>
        <v>11</v>
      </c>
      <c r="D620" s="81">
        <f t="shared" si="182"/>
        <v>0</v>
      </c>
      <c r="E620" s="40"/>
      <c r="F620" s="135">
        <f t="shared" si="186"/>
        <v>0</v>
      </c>
      <c r="G620" s="86"/>
      <c r="H620" s="86"/>
      <c r="I620" s="86"/>
      <c r="J620" s="120"/>
      <c r="K620" s="74"/>
      <c r="L620" s="120"/>
      <c r="M620" s="86"/>
      <c r="N620" s="120"/>
      <c r="O620" s="86"/>
      <c r="P620" s="86"/>
      <c r="Q620" s="86"/>
      <c r="R620" s="120"/>
      <c r="S620" s="86"/>
      <c r="T620" s="86"/>
      <c r="U620" s="86">
        <v>10</v>
      </c>
      <c r="V620" s="120">
        <f t="shared" si="187"/>
        <v>230</v>
      </c>
      <c r="W620" s="86">
        <v>10</v>
      </c>
      <c r="X620" s="120">
        <v>218</v>
      </c>
      <c r="Y620" s="120"/>
      <c r="Z620" s="86">
        <v>1</v>
      </c>
      <c r="AA620" s="120">
        <v>36.6</v>
      </c>
      <c r="AB620" s="86">
        <v>1</v>
      </c>
      <c r="AC620" s="124">
        <v>28</v>
      </c>
      <c r="AD620" s="86"/>
      <c r="AE620" s="87"/>
      <c r="AF620" s="87"/>
    </row>
    <row r="621" spans="1:32" s="6" customFormat="1" ht="14.25" customHeight="1" outlineLevel="2" x14ac:dyDescent="0.3">
      <c r="A621" s="2">
        <v>37</v>
      </c>
      <c r="B621" s="40" t="s">
        <v>594</v>
      </c>
      <c r="C621" s="151">
        <f t="shared" si="185"/>
        <v>14</v>
      </c>
      <c r="D621" s="81">
        <f t="shared" si="182"/>
        <v>0</v>
      </c>
      <c r="E621" s="40"/>
      <c r="F621" s="135">
        <f t="shared" si="186"/>
        <v>0</v>
      </c>
      <c r="G621" s="86"/>
      <c r="H621" s="86"/>
      <c r="I621" s="86"/>
      <c r="J621" s="120"/>
      <c r="K621" s="74"/>
      <c r="L621" s="120"/>
      <c r="M621" s="86"/>
      <c r="N621" s="120"/>
      <c r="O621" s="86"/>
      <c r="P621" s="86"/>
      <c r="Q621" s="86"/>
      <c r="R621" s="120"/>
      <c r="S621" s="86"/>
      <c r="T621" s="86"/>
      <c r="U621" s="86">
        <v>13</v>
      </c>
      <c r="V621" s="120">
        <f t="shared" si="187"/>
        <v>299</v>
      </c>
      <c r="W621" s="86">
        <v>13</v>
      </c>
      <c r="X621" s="120">
        <v>283.40000000000003</v>
      </c>
      <c r="Y621" s="120"/>
      <c r="Z621" s="86">
        <v>1</v>
      </c>
      <c r="AA621" s="120">
        <v>36.6</v>
      </c>
      <c r="AB621" s="86">
        <v>1</v>
      </c>
      <c r="AC621" s="124">
        <v>28</v>
      </c>
      <c r="AD621" s="86"/>
      <c r="AE621" s="87"/>
      <c r="AF621" s="87"/>
    </row>
    <row r="622" spans="1:32" ht="15" customHeight="1" outlineLevel="1" x14ac:dyDescent="0.3">
      <c r="A622" s="176"/>
      <c r="B622" s="160"/>
      <c r="C622" s="26"/>
      <c r="D622" s="26"/>
      <c r="E622" s="26"/>
      <c r="F622" s="81"/>
      <c r="G622" s="81"/>
      <c r="H622" s="81"/>
      <c r="I622" s="71"/>
      <c r="J622" s="72"/>
      <c r="K622" s="73"/>
      <c r="L622" s="71"/>
      <c r="M622" s="71"/>
      <c r="N622" s="72"/>
      <c r="O622" s="71"/>
      <c r="P622" s="71"/>
      <c r="Q622" s="71"/>
      <c r="R622" s="72"/>
      <c r="S622" s="71"/>
      <c r="T622" s="71"/>
      <c r="U622" s="71"/>
      <c r="V622" s="72"/>
      <c r="W622" s="73"/>
      <c r="X622" s="71"/>
      <c r="Y622" s="71"/>
      <c r="Z622" s="71"/>
      <c r="AA622" s="72"/>
      <c r="AB622" s="73"/>
      <c r="AC622" s="75"/>
      <c r="AD622" s="76"/>
      <c r="AE622" s="77"/>
      <c r="AF622" s="77"/>
    </row>
    <row r="623" spans="1:32" ht="15.75" customHeight="1" outlineLevel="1" x14ac:dyDescent="0.3">
      <c r="A623" s="2"/>
      <c r="B623" s="45" t="s">
        <v>595</v>
      </c>
      <c r="C623" s="65">
        <f t="shared" ref="C623" si="189">SUM(C624:C643)</f>
        <v>0</v>
      </c>
      <c r="D623" s="25">
        <f t="shared" ref="D623:D643" si="190">I623+M623+Q623</f>
        <v>4</v>
      </c>
      <c r="E623" s="45"/>
      <c r="F623" s="65">
        <f t="shared" ref="F623" si="191">SUM(F624:F643)</f>
        <v>0</v>
      </c>
      <c r="G623" s="90"/>
      <c r="H623" s="90"/>
      <c r="I623" s="65">
        <f t="shared" ref="I623:X623" si="192">SUM(I624:I643)</f>
        <v>3</v>
      </c>
      <c r="J623" s="66">
        <f t="shared" si="192"/>
        <v>1162.8000000000002</v>
      </c>
      <c r="K623" s="68">
        <f t="shared" si="192"/>
        <v>0</v>
      </c>
      <c r="L623" s="67">
        <f t="shared" si="192"/>
        <v>0</v>
      </c>
      <c r="M623" s="65">
        <f t="shared" si="192"/>
        <v>1</v>
      </c>
      <c r="N623" s="66">
        <f t="shared" si="192"/>
        <v>571.29999999999995</v>
      </c>
      <c r="O623" s="65">
        <f t="shared" si="192"/>
        <v>0</v>
      </c>
      <c r="P623" s="67">
        <f t="shared" si="192"/>
        <v>0</v>
      </c>
      <c r="Q623" s="65"/>
      <c r="R623" s="66"/>
      <c r="S623" s="65"/>
      <c r="T623" s="65"/>
      <c r="U623" s="65">
        <f>SUM(U624:U643)</f>
        <v>18</v>
      </c>
      <c r="V623" s="66">
        <f t="shared" si="192"/>
        <v>414</v>
      </c>
      <c r="W623" s="68">
        <f>SUM(W624:W643)</f>
        <v>0</v>
      </c>
      <c r="X623" s="67">
        <f t="shared" si="192"/>
        <v>0</v>
      </c>
      <c r="Y623" s="67"/>
      <c r="Z623" s="65">
        <f>SUM(Z624:Z643)</f>
        <v>5</v>
      </c>
      <c r="AA623" s="66">
        <f>SUM(AA624:AA643)</f>
        <v>183.2</v>
      </c>
      <c r="AB623" s="68">
        <f>SUM(AB624:AB643)</f>
        <v>0</v>
      </c>
      <c r="AC623" s="69">
        <f t="shared" ref="AC623" si="193">SUM(AC624:AC643)</f>
        <v>0</v>
      </c>
      <c r="AD623" s="76"/>
      <c r="AE623" s="77"/>
      <c r="AF623" s="77"/>
    </row>
    <row r="624" spans="1:32" ht="15.6" outlineLevel="2" x14ac:dyDescent="0.3">
      <c r="A624" s="2">
        <v>1</v>
      </c>
      <c r="B624" s="40" t="s">
        <v>596</v>
      </c>
      <c r="C624" s="151">
        <f t="shared" ref="C624:C643" si="194">F624+W624+AB624</f>
        <v>0</v>
      </c>
      <c r="D624" s="81">
        <f t="shared" si="190"/>
        <v>1</v>
      </c>
      <c r="E624" s="40"/>
      <c r="F624" s="135">
        <f t="shared" ref="F624:F643" si="195">K624+O624+S624</f>
        <v>0</v>
      </c>
      <c r="G624" s="86"/>
      <c r="H624" s="86"/>
      <c r="I624" s="71">
        <v>1</v>
      </c>
      <c r="J624" s="72">
        <f t="shared" ref="J624:J643" si="196">387.6*I624</f>
        <v>387.6</v>
      </c>
      <c r="K624" s="73"/>
      <c r="L624" s="74"/>
      <c r="M624" s="71"/>
      <c r="N624" s="72"/>
      <c r="O624" s="71"/>
      <c r="P624" s="71"/>
      <c r="Q624" s="71"/>
      <c r="R624" s="72"/>
      <c r="S624" s="71"/>
      <c r="T624" s="71"/>
      <c r="U624" s="71"/>
      <c r="V624" s="72"/>
      <c r="W624" s="73"/>
      <c r="X624" s="71"/>
      <c r="Y624" s="71"/>
      <c r="Z624" s="71"/>
      <c r="AA624" s="72"/>
      <c r="AB624" s="73"/>
      <c r="AC624" s="75"/>
      <c r="AD624" s="76"/>
      <c r="AE624" s="77"/>
      <c r="AF624" s="77"/>
    </row>
    <row r="625" spans="1:32" ht="15.6" outlineLevel="2" x14ac:dyDescent="0.3">
      <c r="A625" s="2">
        <v>2</v>
      </c>
      <c r="B625" s="40" t="s">
        <v>597</v>
      </c>
      <c r="C625" s="151">
        <f t="shared" si="194"/>
        <v>0</v>
      </c>
      <c r="D625" s="81">
        <f t="shared" si="190"/>
        <v>0</v>
      </c>
      <c r="E625" s="40"/>
      <c r="F625" s="135">
        <f t="shared" si="195"/>
        <v>0</v>
      </c>
      <c r="G625" s="86"/>
      <c r="H625" s="86"/>
      <c r="I625" s="71"/>
      <c r="J625" s="72">
        <f t="shared" si="196"/>
        <v>0</v>
      </c>
      <c r="K625" s="73"/>
      <c r="L625" s="74"/>
      <c r="M625" s="71"/>
      <c r="N625" s="72"/>
      <c r="O625" s="71"/>
      <c r="P625" s="71"/>
      <c r="Q625" s="71"/>
      <c r="R625" s="72"/>
      <c r="S625" s="71"/>
      <c r="T625" s="71"/>
      <c r="U625" s="71"/>
      <c r="V625" s="72"/>
      <c r="W625" s="73"/>
      <c r="X625" s="71"/>
      <c r="Y625" s="71"/>
      <c r="Z625" s="71"/>
      <c r="AA625" s="72"/>
      <c r="AB625" s="73"/>
      <c r="AC625" s="75"/>
      <c r="AD625" s="76"/>
      <c r="AE625" s="77"/>
      <c r="AF625" s="77"/>
    </row>
    <row r="626" spans="1:32" ht="15.6" outlineLevel="2" x14ac:dyDescent="0.3">
      <c r="A626" s="2">
        <v>3</v>
      </c>
      <c r="B626" s="40" t="s">
        <v>598</v>
      </c>
      <c r="C626" s="151">
        <f t="shared" si="194"/>
        <v>0</v>
      </c>
      <c r="D626" s="81">
        <f t="shared" si="190"/>
        <v>0</v>
      </c>
      <c r="E626" s="40"/>
      <c r="F626" s="135">
        <f t="shared" si="195"/>
        <v>0</v>
      </c>
      <c r="G626" s="86"/>
      <c r="H626" s="86"/>
      <c r="I626" s="71"/>
      <c r="J626" s="72">
        <f t="shared" si="196"/>
        <v>0</v>
      </c>
      <c r="K626" s="73"/>
      <c r="L626" s="74"/>
      <c r="M626" s="71"/>
      <c r="N626" s="72"/>
      <c r="O626" s="71"/>
      <c r="P626" s="71"/>
      <c r="Q626" s="71"/>
      <c r="R626" s="72"/>
      <c r="S626" s="71"/>
      <c r="T626" s="71"/>
      <c r="U626" s="71"/>
      <c r="V626" s="72"/>
      <c r="W626" s="73"/>
      <c r="X626" s="71"/>
      <c r="Y626" s="71"/>
      <c r="Z626" s="71"/>
      <c r="AA626" s="72"/>
      <c r="AB626" s="73"/>
      <c r="AC626" s="75"/>
      <c r="AD626" s="76"/>
      <c r="AE626" s="77"/>
      <c r="AF626" s="77"/>
    </row>
    <row r="627" spans="1:32" ht="15.6" outlineLevel="2" x14ac:dyDescent="0.3">
      <c r="A627" s="2">
        <v>4</v>
      </c>
      <c r="B627" s="40" t="s">
        <v>599</v>
      </c>
      <c r="C627" s="151">
        <f t="shared" si="194"/>
        <v>0</v>
      </c>
      <c r="D627" s="81">
        <f t="shared" si="190"/>
        <v>0</v>
      </c>
      <c r="E627" s="40"/>
      <c r="F627" s="135">
        <f t="shared" si="195"/>
        <v>0</v>
      </c>
      <c r="G627" s="86"/>
      <c r="H627" s="86"/>
      <c r="I627" s="71"/>
      <c r="J627" s="72">
        <f t="shared" si="196"/>
        <v>0</v>
      </c>
      <c r="K627" s="73"/>
      <c r="L627" s="74"/>
      <c r="M627" s="71"/>
      <c r="N627" s="72"/>
      <c r="O627" s="71"/>
      <c r="P627" s="71"/>
      <c r="Q627" s="71"/>
      <c r="R627" s="72"/>
      <c r="S627" s="71"/>
      <c r="T627" s="71"/>
      <c r="U627" s="71"/>
      <c r="V627" s="72"/>
      <c r="W627" s="73"/>
      <c r="X627" s="71"/>
      <c r="Y627" s="71"/>
      <c r="Z627" s="71"/>
      <c r="AA627" s="72"/>
      <c r="AB627" s="73"/>
      <c r="AC627" s="75"/>
      <c r="AD627" s="76"/>
      <c r="AE627" s="77"/>
      <c r="AF627" s="77"/>
    </row>
    <row r="628" spans="1:32" ht="15.6" outlineLevel="2" x14ac:dyDescent="0.3">
      <c r="A628" s="2">
        <v>5</v>
      </c>
      <c r="B628" s="40" t="s">
        <v>600</v>
      </c>
      <c r="C628" s="151">
        <f t="shared" si="194"/>
        <v>0</v>
      </c>
      <c r="D628" s="81">
        <f t="shared" si="190"/>
        <v>0</v>
      </c>
      <c r="E628" s="40"/>
      <c r="F628" s="135">
        <f t="shared" si="195"/>
        <v>0</v>
      </c>
      <c r="G628" s="86"/>
      <c r="H628" s="86"/>
      <c r="I628" s="71"/>
      <c r="J628" s="72">
        <f t="shared" si="196"/>
        <v>0</v>
      </c>
      <c r="K628" s="73"/>
      <c r="L628" s="74"/>
      <c r="M628" s="71"/>
      <c r="N628" s="72"/>
      <c r="O628" s="71"/>
      <c r="P628" s="71"/>
      <c r="Q628" s="71"/>
      <c r="R628" s="72"/>
      <c r="S628" s="71"/>
      <c r="T628" s="71"/>
      <c r="U628" s="71"/>
      <c r="V628" s="72"/>
      <c r="W628" s="73"/>
      <c r="X628" s="71"/>
      <c r="Y628" s="71"/>
      <c r="Z628" s="71"/>
      <c r="AA628" s="72"/>
      <c r="AB628" s="73"/>
      <c r="AC628" s="75"/>
      <c r="AD628" s="76"/>
      <c r="AE628" s="77"/>
      <c r="AF628" s="77"/>
    </row>
    <row r="629" spans="1:32" ht="15.6" outlineLevel="2" x14ac:dyDescent="0.3">
      <c r="A629" s="2">
        <v>6</v>
      </c>
      <c r="B629" s="40" t="s">
        <v>601</v>
      </c>
      <c r="C629" s="151">
        <f t="shared" si="194"/>
        <v>0</v>
      </c>
      <c r="D629" s="81">
        <f t="shared" si="190"/>
        <v>0</v>
      </c>
      <c r="E629" s="40"/>
      <c r="F629" s="135">
        <f t="shared" si="195"/>
        <v>0</v>
      </c>
      <c r="G629" s="86"/>
      <c r="H629" s="86"/>
      <c r="I629" s="71"/>
      <c r="J629" s="72">
        <f t="shared" si="196"/>
        <v>0</v>
      </c>
      <c r="K629" s="73"/>
      <c r="L629" s="74"/>
      <c r="M629" s="71"/>
      <c r="N629" s="72"/>
      <c r="O629" s="71"/>
      <c r="P629" s="71"/>
      <c r="Q629" s="71"/>
      <c r="R629" s="72"/>
      <c r="S629" s="71"/>
      <c r="T629" s="71"/>
      <c r="U629" s="71"/>
      <c r="V629" s="72"/>
      <c r="W629" s="73"/>
      <c r="X629" s="71"/>
      <c r="Y629" s="71"/>
      <c r="Z629" s="71"/>
      <c r="AA629" s="72"/>
      <c r="AB629" s="73"/>
      <c r="AC629" s="75"/>
      <c r="AD629" s="76"/>
      <c r="AE629" s="77"/>
      <c r="AF629" s="77"/>
    </row>
    <row r="630" spans="1:32" ht="15.6" outlineLevel="2" x14ac:dyDescent="0.3">
      <c r="A630" s="2">
        <v>7</v>
      </c>
      <c r="B630" s="40" t="s">
        <v>602</v>
      </c>
      <c r="C630" s="151">
        <f t="shared" si="194"/>
        <v>0</v>
      </c>
      <c r="D630" s="81">
        <f t="shared" si="190"/>
        <v>0</v>
      </c>
      <c r="E630" s="40"/>
      <c r="F630" s="135">
        <f t="shared" si="195"/>
        <v>0</v>
      </c>
      <c r="G630" s="86"/>
      <c r="H630" s="86"/>
      <c r="I630" s="71"/>
      <c r="J630" s="72">
        <f t="shared" si="196"/>
        <v>0</v>
      </c>
      <c r="K630" s="73"/>
      <c r="L630" s="74"/>
      <c r="M630" s="71"/>
      <c r="N630" s="72"/>
      <c r="O630" s="71"/>
      <c r="P630" s="71"/>
      <c r="Q630" s="71"/>
      <c r="R630" s="72"/>
      <c r="S630" s="71"/>
      <c r="T630" s="71"/>
      <c r="U630" s="71"/>
      <c r="V630" s="72"/>
      <c r="W630" s="73"/>
      <c r="X630" s="71"/>
      <c r="Y630" s="71"/>
      <c r="Z630" s="71"/>
      <c r="AA630" s="72"/>
      <c r="AB630" s="73"/>
      <c r="AC630" s="75"/>
      <c r="AD630" s="76"/>
      <c r="AE630" s="77"/>
      <c r="AF630" s="77"/>
    </row>
    <row r="631" spans="1:32" ht="15.6" outlineLevel="2" x14ac:dyDescent="0.3">
      <c r="A631" s="2">
        <v>8</v>
      </c>
      <c r="B631" s="40" t="s">
        <v>603</v>
      </c>
      <c r="C631" s="151">
        <f t="shared" si="194"/>
        <v>0</v>
      </c>
      <c r="D631" s="81">
        <f t="shared" si="190"/>
        <v>0</v>
      </c>
      <c r="E631" s="40"/>
      <c r="F631" s="135">
        <f t="shared" si="195"/>
        <v>0</v>
      </c>
      <c r="G631" s="86"/>
      <c r="H631" s="86"/>
      <c r="I631" s="71"/>
      <c r="J631" s="72">
        <f t="shared" si="196"/>
        <v>0</v>
      </c>
      <c r="K631" s="73"/>
      <c r="L631" s="74"/>
      <c r="M631" s="71"/>
      <c r="N631" s="72"/>
      <c r="O631" s="71"/>
      <c r="P631" s="71"/>
      <c r="Q631" s="71"/>
      <c r="R631" s="72"/>
      <c r="S631" s="71"/>
      <c r="T631" s="71"/>
      <c r="U631" s="71"/>
      <c r="V631" s="72"/>
      <c r="W631" s="73"/>
      <c r="X631" s="71"/>
      <c r="Y631" s="71"/>
      <c r="Z631" s="71"/>
      <c r="AA631" s="72"/>
      <c r="AB631" s="73"/>
      <c r="AC631" s="75"/>
      <c r="AD631" s="76"/>
      <c r="AE631" s="77"/>
      <c r="AF631" s="77"/>
    </row>
    <row r="632" spans="1:32" ht="15.6" outlineLevel="2" x14ac:dyDescent="0.3">
      <c r="A632" s="2">
        <v>9</v>
      </c>
      <c r="B632" s="40" t="s">
        <v>604</v>
      </c>
      <c r="C632" s="151">
        <f t="shared" si="194"/>
        <v>0</v>
      </c>
      <c r="D632" s="81">
        <f t="shared" si="190"/>
        <v>0</v>
      </c>
      <c r="E632" s="40"/>
      <c r="F632" s="135">
        <f t="shared" si="195"/>
        <v>0</v>
      </c>
      <c r="G632" s="86"/>
      <c r="H632" s="86"/>
      <c r="I632" s="71"/>
      <c r="J632" s="72">
        <f t="shared" si="196"/>
        <v>0</v>
      </c>
      <c r="K632" s="73"/>
      <c r="L632" s="74"/>
      <c r="M632" s="71"/>
      <c r="N632" s="72"/>
      <c r="O632" s="71"/>
      <c r="P632" s="71"/>
      <c r="Q632" s="71"/>
      <c r="R632" s="72"/>
      <c r="S632" s="71"/>
      <c r="T632" s="71"/>
      <c r="U632" s="71"/>
      <c r="V632" s="72"/>
      <c r="W632" s="73"/>
      <c r="X632" s="71"/>
      <c r="Y632" s="71"/>
      <c r="Z632" s="71"/>
      <c r="AA632" s="72"/>
      <c r="AB632" s="73"/>
      <c r="AC632" s="75"/>
      <c r="AD632" s="76"/>
      <c r="AE632" s="77"/>
      <c r="AF632" s="77"/>
    </row>
    <row r="633" spans="1:32" ht="15.6" outlineLevel="2" x14ac:dyDescent="0.3">
      <c r="A633" s="2">
        <v>10</v>
      </c>
      <c r="B633" s="40" t="s">
        <v>605</v>
      </c>
      <c r="C633" s="151">
        <f t="shared" si="194"/>
        <v>0</v>
      </c>
      <c r="D633" s="81">
        <f t="shared" si="190"/>
        <v>0</v>
      </c>
      <c r="E633" s="40"/>
      <c r="F633" s="135">
        <f t="shared" si="195"/>
        <v>0</v>
      </c>
      <c r="G633" s="86"/>
      <c r="H633" s="86"/>
      <c r="I633" s="71"/>
      <c r="J633" s="72">
        <f t="shared" si="196"/>
        <v>0</v>
      </c>
      <c r="K633" s="73"/>
      <c r="L633" s="74"/>
      <c r="M633" s="71"/>
      <c r="N633" s="72"/>
      <c r="O633" s="71"/>
      <c r="P633" s="71"/>
      <c r="Q633" s="71"/>
      <c r="R633" s="72"/>
      <c r="S633" s="71"/>
      <c r="T633" s="71"/>
      <c r="U633" s="71"/>
      <c r="V633" s="72"/>
      <c r="W633" s="73"/>
      <c r="X633" s="71"/>
      <c r="Y633" s="71"/>
      <c r="Z633" s="71"/>
      <c r="AA633" s="72"/>
      <c r="AB633" s="73"/>
      <c r="AC633" s="75"/>
      <c r="AD633" s="76"/>
      <c r="AE633" s="77"/>
      <c r="AF633" s="77"/>
    </row>
    <row r="634" spans="1:32" ht="15.6" outlineLevel="2" x14ac:dyDescent="0.3">
      <c r="A634" s="2">
        <v>11</v>
      </c>
      <c r="B634" s="40" t="s">
        <v>606</v>
      </c>
      <c r="C634" s="151">
        <f t="shared" si="194"/>
        <v>0</v>
      </c>
      <c r="D634" s="81">
        <f t="shared" si="190"/>
        <v>1</v>
      </c>
      <c r="E634" s="40"/>
      <c r="F634" s="135">
        <f t="shared" si="195"/>
        <v>0</v>
      </c>
      <c r="G634" s="86"/>
      <c r="H634" s="86"/>
      <c r="I634" s="71">
        <v>1</v>
      </c>
      <c r="J634" s="120">
        <f t="shared" si="196"/>
        <v>387.6</v>
      </c>
      <c r="K634" s="73"/>
      <c r="L634" s="74"/>
      <c r="M634" s="71"/>
      <c r="N634" s="120"/>
      <c r="O634" s="71"/>
      <c r="P634" s="71"/>
      <c r="Q634" s="71"/>
      <c r="R634" s="120"/>
      <c r="S634" s="71"/>
      <c r="T634" s="71"/>
      <c r="U634" s="71">
        <v>4</v>
      </c>
      <c r="V634" s="120">
        <f>U634*23</f>
        <v>92</v>
      </c>
      <c r="W634" s="73"/>
      <c r="X634" s="74"/>
      <c r="Y634" s="74"/>
      <c r="Z634" s="71">
        <v>2</v>
      </c>
      <c r="AA634" s="120">
        <v>73.3</v>
      </c>
      <c r="AB634" s="95"/>
      <c r="AC634" s="122"/>
      <c r="AD634" s="76"/>
      <c r="AE634" s="77"/>
      <c r="AF634" s="77"/>
    </row>
    <row r="635" spans="1:32" ht="15.6" outlineLevel="2" x14ac:dyDescent="0.3">
      <c r="A635" s="2">
        <v>12</v>
      </c>
      <c r="B635" s="40" t="s">
        <v>607</v>
      </c>
      <c r="C635" s="151">
        <f t="shared" si="194"/>
        <v>0</v>
      </c>
      <c r="D635" s="81">
        <f t="shared" si="190"/>
        <v>0</v>
      </c>
      <c r="E635" s="40"/>
      <c r="F635" s="135">
        <f t="shared" si="195"/>
        <v>0</v>
      </c>
      <c r="G635" s="86"/>
      <c r="H635" s="86"/>
      <c r="I635" s="71"/>
      <c r="J635" s="72">
        <f t="shared" si="196"/>
        <v>0</v>
      </c>
      <c r="K635" s="73"/>
      <c r="L635" s="74"/>
      <c r="M635" s="71"/>
      <c r="N635" s="72"/>
      <c r="O635" s="71"/>
      <c r="P635" s="71"/>
      <c r="Q635" s="71"/>
      <c r="R635" s="72"/>
      <c r="S635" s="71"/>
      <c r="T635" s="71"/>
      <c r="U635" s="71"/>
      <c r="V635" s="72"/>
      <c r="W635" s="73"/>
      <c r="X635" s="71"/>
      <c r="Y635" s="71"/>
      <c r="Z635" s="71"/>
      <c r="AA635" s="72"/>
      <c r="AB635" s="73"/>
      <c r="AC635" s="75"/>
      <c r="AD635" s="76"/>
      <c r="AE635" s="77"/>
      <c r="AF635" s="77"/>
    </row>
    <row r="636" spans="1:32" ht="15.6" outlineLevel="2" x14ac:dyDescent="0.3">
      <c r="A636" s="2">
        <v>13</v>
      </c>
      <c r="B636" s="40" t="s">
        <v>608</v>
      </c>
      <c r="C636" s="151">
        <f t="shared" si="194"/>
        <v>0</v>
      </c>
      <c r="D636" s="81">
        <f t="shared" si="190"/>
        <v>1</v>
      </c>
      <c r="E636" s="40"/>
      <c r="F636" s="135">
        <f t="shared" si="195"/>
        <v>0</v>
      </c>
      <c r="G636" s="86"/>
      <c r="H636" s="86"/>
      <c r="I636" s="71">
        <v>1</v>
      </c>
      <c r="J636" s="72">
        <f t="shared" si="196"/>
        <v>387.6</v>
      </c>
      <c r="K636" s="73"/>
      <c r="L636" s="74"/>
      <c r="M636" s="71"/>
      <c r="N636" s="72"/>
      <c r="O636" s="71"/>
      <c r="P636" s="71"/>
      <c r="Q636" s="71"/>
      <c r="R636" s="72"/>
      <c r="S636" s="71"/>
      <c r="T636" s="71"/>
      <c r="U636" s="71">
        <v>2</v>
      </c>
      <c r="V636" s="72">
        <f>U636*23</f>
        <v>46</v>
      </c>
      <c r="W636" s="73"/>
      <c r="X636" s="74"/>
      <c r="Y636" s="74"/>
      <c r="Z636" s="71"/>
      <c r="AA636" s="72"/>
      <c r="AB636" s="73"/>
      <c r="AC636" s="75"/>
      <c r="AD636" s="76"/>
      <c r="AE636" s="77"/>
      <c r="AF636" s="77"/>
    </row>
    <row r="637" spans="1:32" ht="15.6" outlineLevel="2" x14ac:dyDescent="0.3">
      <c r="A637" s="2">
        <v>14</v>
      </c>
      <c r="B637" s="40" t="s">
        <v>609</v>
      </c>
      <c r="C637" s="151">
        <f t="shared" si="194"/>
        <v>0</v>
      </c>
      <c r="D637" s="81">
        <f t="shared" si="190"/>
        <v>0</v>
      </c>
      <c r="E637" s="40"/>
      <c r="F637" s="135">
        <f t="shared" si="195"/>
        <v>0</v>
      </c>
      <c r="G637" s="86"/>
      <c r="H637" s="86"/>
      <c r="I637" s="71"/>
      <c r="J637" s="72">
        <f t="shared" si="196"/>
        <v>0</v>
      </c>
      <c r="K637" s="73"/>
      <c r="L637" s="74"/>
      <c r="M637" s="71"/>
      <c r="N637" s="72"/>
      <c r="O637" s="71"/>
      <c r="P637" s="71"/>
      <c r="Q637" s="71"/>
      <c r="R637" s="72"/>
      <c r="S637" s="71"/>
      <c r="T637" s="71"/>
      <c r="U637" s="71"/>
      <c r="V637" s="72"/>
      <c r="W637" s="73"/>
      <c r="X637" s="71"/>
      <c r="Y637" s="71"/>
      <c r="Z637" s="71"/>
      <c r="AA637" s="72"/>
      <c r="AB637" s="73"/>
      <c r="AC637" s="75"/>
      <c r="AD637" s="76"/>
      <c r="AE637" s="77"/>
      <c r="AF637" s="77"/>
    </row>
    <row r="638" spans="1:32" ht="15.6" outlineLevel="2" x14ac:dyDescent="0.3">
      <c r="A638" s="2">
        <v>15</v>
      </c>
      <c r="B638" s="40" t="s">
        <v>610</v>
      </c>
      <c r="C638" s="151">
        <f t="shared" si="194"/>
        <v>0</v>
      </c>
      <c r="D638" s="81">
        <f t="shared" si="190"/>
        <v>0</v>
      </c>
      <c r="E638" s="40"/>
      <c r="F638" s="135">
        <f t="shared" si="195"/>
        <v>0</v>
      </c>
      <c r="G638" s="86"/>
      <c r="H638" s="86"/>
      <c r="I638" s="71"/>
      <c r="J638" s="72">
        <f t="shared" si="196"/>
        <v>0</v>
      </c>
      <c r="K638" s="73"/>
      <c r="L638" s="74"/>
      <c r="M638" s="71"/>
      <c r="N638" s="72"/>
      <c r="O638" s="71"/>
      <c r="P638" s="71"/>
      <c r="Q638" s="71"/>
      <c r="R638" s="72"/>
      <c r="S638" s="71"/>
      <c r="T638" s="71"/>
      <c r="U638" s="71"/>
      <c r="V638" s="72"/>
      <c r="W638" s="73"/>
      <c r="X638" s="71"/>
      <c r="Y638" s="71"/>
      <c r="Z638" s="71"/>
      <c r="AA638" s="72"/>
      <c r="AB638" s="73"/>
      <c r="AC638" s="75"/>
      <c r="AD638" s="76"/>
      <c r="AE638" s="77"/>
      <c r="AF638" s="77"/>
    </row>
    <row r="639" spans="1:32" ht="15.6" outlineLevel="2" x14ac:dyDescent="0.3">
      <c r="A639" s="2">
        <v>16</v>
      </c>
      <c r="B639" s="40" t="s">
        <v>611</v>
      </c>
      <c r="C639" s="151">
        <f t="shared" si="194"/>
        <v>0</v>
      </c>
      <c r="D639" s="81">
        <f t="shared" si="190"/>
        <v>0</v>
      </c>
      <c r="E639" s="40"/>
      <c r="F639" s="135">
        <f t="shared" si="195"/>
        <v>0</v>
      </c>
      <c r="G639" s="86"/>
      <c r="H639" s="86"/>
      <c r="I639" s="71"/>
      <c r="J639" s="72">
        <f t="shared" si="196"/>
        <v>0</v>
      </c>
      <c r="K639" s="73"/>
      <c r="L639" s="74"/>
      <c r="M639" s="71"/>
      <c r="N639" s="72"/>
      <c r="O639" s="71"/>
      <c r="P639" s="71"/>
      <c r="Q639" s="71"/>
      <c r="R639" s="72"/>
      <c r="S639" s="71"/>
      <c r="T639" s="71"/>
      <c r="U639" s="71"/>
      <c r="V639" s="72"/>
      <c r="W639" s="73"/>
      <c r="X639" s="71"/>
      <c r="Y639" s="71"/>
      <c r="Z639" s="71"/>
      <c r="AA639" s="72"/>
      <c r="AB639" s="73"/>
      <c r="AC639" s="75"/>
      <c r="AD639" s="76"/>
      <c r="AE639" s="77"/>
      <c r="AF639" s="77"/>
    </row>
    <row r="640" spans="1:32" ht="15.6" outlineLevel="2" x14ac:dyDescent="0.3">
      <c r="A640" s="2">
        <v>17</v>
      </c>
      <c r="B640" s="40" t="s">
        <v>612</v>
      </c>
      <c r="C640" s="151">
        <f t="shared" si="194"/>
        <v>0</v>
      </c>
      <c r="D640" s="81">
        <f t="shared" si="190"/>
        <v>0</v>
      </c>
      <c r="E640" s="40"/>
      <c r="F640" s="135">
        <f t="shared" si="195"/>
        <v>0</v>
      </c>
      <c r="G640" s="86"/>
      <c r="H640" s="86"/>
      <c r="I640" s="71"/>
      <c r="J640" s="72">
        <f t="shared" si="196"/>
        <v>0</v>
      </c>
      <c r="K640" s="73"/>
      <c r="L640" s="74"/>
      <c r="M640" s="71"/>
      <c r="N640" s="72"/>
      <c r="O640" s="71"/>
      <c r="P640" s="71"/>
      <c r="Q640" s="71"/>
      <c r="R640" s="72"/>
      <c r="S640" s="71"/>
      <c r="T640" s="71"/>
      <c r="U640" s="71"/>
      <c r="V640" s="72"/>
      <c r="W640" s="73"/>
      <c r="X640" s="71"/>
      <c r="Y640" s="71"/>
      <c r="Z640" s="71"/>
      <c r="AA640" s="72"/>
      <c r="AB640" s="73"/>
      <c r="AC640" s="75"/>
      <c r="AD640" s="76"/>
      <c r="AE640" s="77"/>
      <c r="AF640" s="77"/>
    </row>
    <row r="641" spans="1:32" ht="15.6" outlineLevel="2" x14ac:dyDescent="0.3">
      <c r="A641" s="2">
        <v>18</v>
      </c>
      <c r="B641" s="40" t="s">
        <v>613</v>
      </c>
      <c r="C641" s="151">
        <f t="shared" si="194"/>
        <v>0</v>
      </c>
      <c r="D641" s="81">
        <f t="shared" si="190"/>
        <v>0</v>
      </c>
      <c r="E641" s="40"/>
      <c r="F641" s="135">
        <f t="shared" si="195"/>
        <v>0</v>
      </c>
      <c r="G641" s="86"/>
      <c r="H641" s="86"/>
      <c r="I641" s="71"/>
      <c r="J641" s="72">
        <f t="shared" si="196"/>
        <v>0</v>
      </c>
      <c r="K641" s="73"/>
      <c r="L641" s="74"/>
      <c r="M641" s="71"/>
      <c r="N641" s="72"/>
      <c r="O641" s="71"/>
      <c r="P641" s="71"/>
      <c r="Q641" s="71"/>
      <c r="R641" s="72"/>
      <c r="S641" s="71"/>
      <c r="T641" s="71"/>
      <c r="U641" s="71"/>
      <c r="V641" s="72"/>
      <c r="W641" s="73"/>
      <c r="X641" s="71"/>
      <c r="Y641" s="71"/>
      <c r="Z641" s="71"/>
      <c r="AA641" s="72"/>
      <c r="AB641" s="73"/>
      <c r="AC641" s="75"/>
      <c r="AD641" s="76"/>
      <c r="AE641" s="77"/>
      <c r="AF641" s="77"/>
    </row>
    <row r="642" spans="1:32" ht="15.6" outlineLevel="2" x14ac:dyDescent="0.3">
      <c r="A642" s="2">
        <v>19</v>
      </c>
      <c r="B642" s="40" t="s">
        <v>614</v>
      </c>
      <c r="C642" s="151">
        <f t="shared" si="194"/>
        <v>0</v>
      </c>
      <c r="D642" s="81">
        <f t="shared" si="190"/>
        <v>0</v>
      </c>
      <c r="E642" s="40"/>
      <c r="F642" s="135">
        <f t="shared" si="195"/>
        <v>0</v>
      </c>
      <c r="G642" s="86"/>
      <c r="H642" s="86"/>
      <c r="I642" s="71"/>
      <c r="J642" s="72">
        <f t="shared" si="196"/>
        <v>0</v>
      </c>
      <c r="K642" s="73"/>
      <c r="L642" s="74"/>
      <c r="M642" s="71"/>
      <c r="N642" s="72"/>
      <c r="O642" s="71"/>
      <c r="P642" s="71"/>
      <c r="Q642" s="71"/>
      <c r="R642" s="72"/>
      <c r="S642" s="71"/>
      <c r="T642" s="71"/>
      <c r="U642" s="71"/>
      <c r="V642" s="72"/>
      <c r="W642" s="73"/>
      <c r="X642" s="71"/>
      <c r="Y642" s="71"/>
      <c r="Z642" s="71"/>
      <c r="AA642" s="72"/>
      <c r="AB642" s="73"/>
      <c r="AC642" s="75"/>
      <c r="AD642" s="76"/>
      <c r="AE642" s="77"/>
      <c r="AF642" s="77"/>
    </row>
    <row r="643" spans="1:32" ht="15.6" outlineLevel="2" x14ac:dyDescent="0.3">
      <c r="A643" s="2">
        <v>20</v>
      </c>
      <c r="B643" s="40" t="s">
        <v>615</v>
      </c>
      <c r="C643" s="151">
        <f t="shared" si="194"/>
        <v>0</v>
      </c>
      <c r="D643" s="81">
        <f t="shared" si="190"/>
        <v>1</v>
      </c>
      <c r="E643" s="40"/>
      <c r="F643" s="135">
        <f t="shared" si="195"/>
        <v>0</v>
      </c>
      <c r="G643" s="86"/>
      <c r="H643" s="86"/>
      <c r="I643" s="71"/>
      <c r="J643" s="120">
        <f t="shared" si="196"/>
        <v>0</v>
      </c>
      <c r="K643" s="73"/>
      <c r="L643" s="74"/>
      <c r="M643" s="71">
        <v>1</v>
      </c>
      <c r="N643" s="120">
        <f t="shared" ref="N643" si="197">571.3*M643</f>
        <v>571.29999999999995</v>
      </c>
      <c r="O643" s="74"/>
      <c r="P643" s="74"/>
      <c r="Q643" s="71"/>
      <c r="R643" s="120"/>
      <c r="S643" s="71"/>
      <c r="T643" s="71"/>
      <c r="U643" s="71">
        <v>12</v>
      </c>
      <c r="V643" s="120">
        <f>U643*23</f>
        <v>276</v>
      </c>
      <c r="W643" s="73"/>
      <c r="X643" s="74"/>
      <c r="Y643" s="74"/>
      <c r="Z643" s="71">
        <v>3</v>
      </c>
      <c r="AA643" s="120">
        <v>109.9</v>
      </c>
      <c r="AB643" s="95"/>
      <c r="AC643" s="122"/>
      <c r="AD643" s="76"/>
      <c r="AE643" s="77"/>
      <c r="AF643" s="77"/>
    </row>
    <row r="644" spans="1:32" ht="15" customHeight="1" outlineLevel="1" x14ac:dyDescent="0.3">
      <c r="A644" s="176"/>
      <c r="B644" s="160"/>
      <c r="C644" s="26"/>
      <c r="D644" s="26"/>
      <c r="E644" s="26"/>
      <c r="F644" s="81"/>
      <c r="G644" s="81"/>
      <c r="H644" s="81"/>
      <c r="I644" s="71"/>
      <c r="J644" s="72"/>
      <c r="K644" s="73"/>
      <c r="L644" s="71"/>
      <c r="M644" s="71"/>
      <c r="N644" s="72"/>
      <c r="O644" s="71"/>
      <c r="P644" s="71"/>
      <c r="Q644" s="71"/>
      <c r="R644" s="72"/>
      <c r="S644" s="71"/>
      <c r="T644" s="71"/>
      <c r="U644" s="71"/>
      <c r="V644" s="72"/>
      <c r="W644" s="73"/>
      <c r="X644" s="71"/>
      <c r="Y644" s="71"/>
      <c r="Z644" s="71"/>
      <c r="AA644" s="72"/>
      <c r="AB644" s="73"/>
      <c r="AC644" s="75"/>
      <c r="AD644" s="76"/>
      <c r="AE644" s="77"/>
      <c r="AF644" s="77"/>
    </row>
    <row r="645" spans="1:32" ht="15.75" customHeight="1" outlineLevel="1" x14ac:dyDescent="0.3">
      <c r="A645" s="2"/>
      <c r="B645" s="44" t="s">
        <v>616</v>
      </c>
      <c r="C645" s="65">
        <f t="shared" ref="C645" si="198">SUM(C646:C666)</f>
        <v>126</v>
      </c>
      <c r="D645" s="25">
        <f t="shared" ref="D645:D666" si="199">I645+M645+Q645</f>
        <v>5</v>
      </c>
      <c r="E645" s="44"/>
      <c r="F645" s="65">
        <f t="shared" ref="F645" si="200">SUM(F646:F666)</f>
        <v>0</v>
      </c>
      <c r="G645" s="112"/>
      <c r="H645" s="112"/>
      <c r="I645" s="65">
        <f t="shared" ref="I645:AC645" si="201">SUM(I646:I666)</f>
        <v>5</v>
      </c>
      <c r="J645" s="66">
        <f t="shared" si="201"/>
        <v>1938</v>
      </c>
      <c r="K645" s="68"/>
      <c r="L645" s="67"/>
      <c r="M645" s="65"/>
      <c r="N645" s="66"/>
      <c r="O645" s="65"/>
      <c r="P645" s="65"/>
      <c r="Q645" s="65"/>
      <c r="R645" s="66"/>
      <c r="S645" s="65"/>
      <c r="T645" s="65"/>
      <c r="U645" s="65">
        <f t="shared" si="201"/>
        <v>126</v>
      </c>
      <c r="V645" s="66">
        <f t="shared" si="201"/>
        <v>2898</v>
      </c>
      <c r="W645" s="68">
        <f t="shared" si="201"/>
        <v>126</v>
      </c>
      <c r="X645" s="67">
        <f t="shared" si="201"/>
        <v>2585.6469999999999</v>
      </c>
      <c r="Y645" s="67"/>
      <c r="Z645" s="65">
        <f t="shared" si="201"/>
        <v>0</v>
      </c>
      <c r="AA645" s="66">
        <f t="shared" si="201"/>
        <v>0</v>
      </c>
      <c r="AB645" s="68">
        <f t="shared" si="201"/>
        <v>0</v>
      </c>
      <c r="AC645" s="69">
        <f t="shared" si="201"/>
        <v>0</v>
      </c>
      <c r="AD645" s="65"/>
      <c r="AE645" s="77"/>
      <c r="AF645" s="77"/>
    </row>
    <row r="646" spans="1:32" ht="15.75" customHeight="1" outlineLevel="2" x14ac:dyDescent="0.3">
      <c r="A646" s="2">
        <v>1</v>
      </c>
      <c r="B646" s="35" t="s">
        <v>617</v>
      </c>
      <c r="C646" s="151">
        <f t="shared" ref="C646:C666" si="202">F646+W646+AB646</f>
        <v>8</v>
      </c>
      <c r="D646" s="81">
        <f t="shared" si="199"/>
        <v>0</v>
      </c>
      <c r="E646" s="35"/>
      <c r="F646" s="135">
        <f t="shared" ref="F646:F666" si="203">K646+O646+S646</f>
        <v>0</v>
      </c>
      <c r="G646" s="81"/>
      <c r="H646" s="81"/>
      <c r="I646" s="71"/>
      <c r="J646" s="72">
        <v>0</v>
      </c>
      <c r="K646" s="73"/>
      <c r="L646" s="74"/>
      <c r="M646" s="71"/>
      <c r="N646" s="72"/>
      <c r="O646" s="71"/>
      <c r="P646" s="71"/>
      <c r="Q646" s="71"/>
      <c r="R646" s="72"/>
      <c r="S646" s="71"/>
      <c r="T646" s="71"/>
      <c r="U646" s="71">
        <v>8</v>
      </c>
      <c r="V646" s="72">
        <v>184</v>
      </c>
      <c r="W646" s="73">
        <v>8</v>
      </c>
      <c r="X646" s="74">
        <v>164.16800000000001</v>
      </c>
      <c r="Y646" s="74"/>
      <c r="Z646" s="71"/>
      <c r="AA646" s="72"/>
      <c r="AB646" s="73"/>
      <c r="AC646" s="75"/>
      <c r="AD646" s="71"/>
      <c r="AE646" s="77"/>
      <c r="AF646" s="77"/>
    </row>
    <row r="647" spans="1:32" ht="13.5" customHeight="1" outlineLevel="2" x14ac:dyDescent="0.3">
      <c r="A647" s="2">
        <f>A646+1</f>
        <v>2</v>
      </c>
      <c r="B647" s="35" t="s">
        <v>618</v>
      </c>
      <c r="C647" s="151">
        <f t="shared" si="202"/>
        <v>21</v>
      </c>
      <c r="D647" s="81">
        <f t="shared" si="199"/>
        <v>0</v>
      </c>
      <c r="E647" s="35"/>
      <c r="F647" s="135">
        <f t="shared" si="203"/>
        <v>0</v>
      </c>
      <c r="G647" s="81"/>
      <c r="H647" s="81"/>
      <c r="I647" s="71"/>
      <c r="J647" s="72">
        <v>0</v>
      </c>
      <c r="K647" s="73"/>
      <c r="L647" s="74"/>
      <c r="M647" s="71"/>
      <c r="N647" s="72"/>
      <c r="O647" s="71"/>
      <c r="P647" s="71"/>
      <c r="Q647" s="71"/>
      <c r="R647" s="72"/>
      <c r="S647" s="71"/>
      <c r="T647" s="71"/>
      <c r="U647" s="71">
        <v>21</v>
      </c>
      <c r="V647" s="72">
        <v>483</v>
      </c>
      <c r="W647" s="73">
        <v>21</v>
      </c>
      <c r="X647" s="74">
        <v>430.94200000000001</v>
      </c>
      <c r="Y647" s="74"/>
      <c r="Z647" s="71"/>
      <c r="AA647" s="72"/>
      <c r="AB647" s="73"/>
      <c r="AC647" s="75"/>
      <c r="AD647" s="71"/>
      <c r="AE647" s="77"/>
      <c r="AF647" s="77"/>
    </row>
    <row r="648" spans="1:32" ht="15.75" customHeight="1" outlineLevel="2" x14ac:dyDescent="0.3">
      <c r="A648" s="2">
        <f t="shared" ref="A648:A666" si="204">A647+1</f>
        <v>3</v>
      </c>
      <c r="B648" s="35" t="s">
        <v>619</v>
      </c>
      <c r="C648" s="151">
        <f t="shared" si="202"/>
        <v>3</v>
      </c>
      <c r="D648" s="81">
        <f t="shared" si="199"/>
        <v>0</v>
      </c>
      <c r="E648" s="35"/>
      <c r="F648" s="135">
        <f t="shared" si="203"/>
        <v>0</v>
      </c>
      <c r="G648" s="81"/>
      <c r="H648" s="81"/>
      <c r="I648" s="71"/>
      <c r="J648" s="72">
        <v>0</v>
      </c>
      <c r="K648" s="73"/>
      <c r="L648" s="74"/>
      <c r="M648" s="71"/>
      <c r="N648" s="72"/>
      <c r="O648" s="71"/>
      <c r="P648" s="71"/>
      <c r="Q648" s="71"/>
      <c r="R648" s="72"/>
      <c r="S648" s="71"/>
      <c r="T648" s="71"/>
      <c r="U648" s="71">
        <v>3</v>
      </c>
      <c r="V648" s="72">
        <v>69</v>
      </c>
      <c r="W648" s="73">
        <v>3</v>
      </c>
      <c r="X648" s="74">
        <v>61.563000000000002</v>
      </c>
      <c r="Y648" s="74"/>
      <c r="Z648" s="71"/>
      <c r="AA648" s="72"/>
      <c r="AB648" s="73"/>
      <c r="AC648" s="75"/>
      <c r="AD648" s="71"/>
      <c r="AE648" s="77"/>
      <c r="AF648" s="77"/>
    </row>
    <row r="649" spans="1:32" ht="15" customHeight="1" outlineLevel="2" x14ac:dyDescent="0.3">
      <c r="A649" s="2">
        <f t="shared" si="204"/>
        <v>4</v>
      </c>
      <c r="B649" s="35" t="s">
        <v>620</v>
      </c>
      <c r="C649" s="151">
        <f t="shared" si="202"/>
        <v>5</v>
      </c>
      <c r="D649" s="81">
        <f t="shared" si="199"/>
        <v>0</v>
      </c>
      <c r="E649" s="35"/>
      <c r="F649" s="135">
        <f t="shared" si="203"/>
        <v>0</v>
      </c>
      <c r="G649" s="81"/>
      <c r="H649" s="81"/>
      <c r="I649" s="71"/>
      <c r="J649" s="72">
        <v>0</v>
      </c>
      <c r="K649" s="73"/>
      <c r="L649" s="74"/>
      <c r="M649" s="71"/>
      <c r="N649" s="72"/>
      <c r="O649" s="71"/>
      <c r="P649" s="71"/>
      <c r="Q649" s="71"/>
      <c r="R649" s="72"/>
      <c r="S649" s="71"/>
      <c r="T649" s="71"/>
      <c r="U649" s="71">
        <v>5</v>
      </c>
      <c r="V649" s="72">
        <v>115</v>
      </c>
      <c r="W649" s="73">
        <v>5</v>
      </c>
      <c r="X649" s="74">
        <v>102.605</v>
      </c>
      <c r="Y649" s="74"/>
      <c r="Z649" s="71"/>
      <c r="AA649" s="72"/>
      <c r="AB649" s="73"/>
      <c r="AC649" s="75"/>
      <c r="AD649" s="71"/>
      <c r="AE649" s="77"/>
      <c r="AF649" s="77"/>
    </row>
    <row r="650" spans="1:32" ht="15" customHeight="1" outlineLevel="2" x14ac:dyDescent="0.3">
      <c r="A650" s="2">
        <f t="shared" si="204"/>
        <v>5</v>
      </c>
      <c r="B650" s="35" t="s">
        <v>621</v>
      </c>
      <c r="C650" s="151">
        <f t="shared" si="202"/>
        <v>4</v>
      </c>
      <c r="D650" s="81">
        <f t="shared" si="199"/>
        <v>0</v>
      </c>
      <c r="E650" s="35"/>
      <c r="F650" s="135">
        <f t="shared" si="203"/>
        <v>0</v>
      </c>
      <c r="G650" s="81"/>
      <c r="H650" s="81"/>
      <c r="I650" s="71"/>
      <c r="J650" s="72">
        <v>0</v>
      </c>
      <c r="K650" s="73"/>
      <c r="L650" s="74"/>
      <c r="M650" s="71"/>
      <c r="N650" s="72"/>
      <c r="O650" s="71"/>
      <c r="P650" s="71"/>
      <c r="Q650" s="71"/>
      <c r="R650" s="72"/>
      <c r="S650" s="71"/>
      <c r="T650" s="71"/>
      <c r="U650" s="71">
        <v>4</v>
      </c>
      <c r="V650" s="72">
        <v>92</v>
      </c>
      <c r="W650" s="73">
        <v>4</v>
      </c>
      <c r="X650" s="74">
        <v>82.084000000000003</v>
      </c>
      <c r="Y650" s="74"/>
      <c r="Z650" s="71"/>
      <c r="AA650" s="72"/>
      <c r="AB650" s="73"/>
      <c r="AC650" s="75"/>
      <c r="AD650" s="71"/>
      <c r="AE650" s="77"/>
      <c r="AF650" s="77"/>
    </row>
    <row r="651" spans="1:32" ht="15" customHeight="1" outlineLevel="2" x14ac:dyDescent="0.3">
      <c r="A651" s="2">
        <f t="shared" si="204"/>
        <v>6</v>
      </c>
      <c r="B651" s="35" t="s">
        <v>622</v>
      </c>
      <c r="C651" s="151">
        <f t="shared" si="202"/>
        <v>5</v>
      </c>
      <c r="D651" s="81">
        <f t="shared" si="199"/>
        <v>1</v>
      </c>
      <c r="E651" s="35"/>
      <c r="F651" s="135">
        <f t="shared" si="203"/>
        <v>0</v>
      </c>
      <c r="G651" s="81"/>
      <c r="H651" s="81"/>
      <c r="I651" s="71">
        <v>1</v>
      </c>
      <c r="J651" s="72">
        <v>387.6</v>
      </c>
      <c r="K651" s="73"/>
      <c r="L651" s="74"/>
      <c r="M651" s="71"/>
      <c r="N651" s="72"/>
      <c r="O651" s="71"/>
      <c r="P651" s="71"/>
      <c r="Q651" s="71"/>
      <c r="R651" s="72"/>
      <c r="S651" s="71"/>
      <c r="T651" s="71"/>
      <c r="U651" s="71">
        <v>5</v>
      </c>
      <c r="V651" s="72">
        <v>115</v>
      </c>
      <c r="W651" s="73">
        <v>5</v>
      </c>
      <c r="X651" s="74">
        <v>102.605</v>
      </c>
      <c r="Y651" s="74"/>
      <c r="Z651" s="71"/>
      <c r="AA651" s="72"/>
      <c r="AB651" s="73"/>
      <c r="AC651" s="75"/>
      <c r="AD651" s="71"/>
      <c r="AE651" s="77"/>
      <c r="AF651" s="77"/>
    </row>
    <row r="652" spans="1:32" ht="15" customHeight="1" outlineLevel="2" x14ac:dyDescent="0.3">
      <c r="A652" s="2">
        <f t="shared" si="204"/>
        <v>7</v>
      </c>
      <c r="B652" s="35" t="s">
        <v>623</v>
      </c>
      <c r="C652" s="151">
        <f t="shared" si="202"/>
        <v>3</v>
      </c>
      <c r="D652" s="81">
        <f t="shared" si="199"/>
        <v>0</v>
      </c>
      <c r="E652" s="35"/>
      <c r="F652" s="135">
        <f t="shared" si="203"/>
        <v>0</v>
      </c>
      <c r="G652" s="81"/>
      <c r="H652" s="81"/>
      <c r="I652" s="71"/>
      <c r="J652" s="72">
        <v>0</v>
      </c>
      <c r="K652" s="73"/>
      <c r="L652" s="74"/>
      <c r="M652" s="71"/>
      <c r="N652" s="72"/>
      <c r="O652" s="71"/>
      <c r="P652" s="71"/>
      <c r="Q652" s="71"/>
      <c r="R652" s="72"/>
      <c r="S652" s="71"/>
      <c r="T652" s="71"/>
      <c r="U652" s="71">
        <v>3</v>
      </c>
      <c r="V652" s="72">
        <v>69</v>
      </c>
      <c r="W652" s="73">
        <v>3</v>
      </c>
      <c r="X652" s="74">
        <v>61.563000000000002</v>
      </c>
      <c r="Y652" s="74"/>
      <c r="Z652" s="71"/>
      <c r="AA652" s="72"/>
      <c r="AB652" s="73"/>
      <c r="AC652" s="75"/>
      <c r="AD652" s="71"/>
      <c r="AE652" s="77"/>
      <c r="AF652" s="77"/>
    </row>
    <row r="653" spans="1:32" ht="15" customHeight="1" outlineLevel="2" x14ac:dyDescent="0.3">
      <c r="A653" s="2">
        <f t="shared" si="204"/>
        <v>8</v>
      </c>
      <c r="B653" s="35" t="s">
        <v>624</v>
      </c>
      <c r="C653" s="151">
        <f t="shared" si="202"/>
        <v>3</v>
      </c>
      <c r="D653" s="81">
        <f t="shared" si="199"/>
        <v>0</v>
      </c>
      <c r="E653" s="35"/>
      <c r="F653" s="135">
        <f t="shared" si="203"/>
        <v>0</v>
      </c>
      <c r="G653" s="81"/>
      <c r="H653" s="81"/>
      <c r="I653" s="71"/>
      <c r="J653" s="72">
        <v>0</v>
      </c>
      <c r="K653" s="73"/>
      <c r="L653" s="74"/>
      <c r="M653" s="71"/>
      <c r="N653" s="72"/>
      <c r="O653" s="71"/>
      <c r="P653" s="71"/>
      <c r="Q653" s="71"/>
      <c r="R653" s="72"/>
      <c r="S653" s="71"/>
      <c r="T653" s="71"/>
      <c r="U653" s="71">
        <v>3</v>
      </c>
      <c r="V653" s="72">
        <v>69</v>
      </c>
      <c r="W653" s="73">
        <v>3</v>
      </c>
      <c r="X653" s="74">
        <v>61.563000000000002</v>
      </c>
      <c r="Y653" s="74"/>
      <c r="Z653" s="71"/>
      <c r="AA653" s="72"/>
      <c r="AB653" s="73"/>
      <c r="AC653" s="75"/>
      <c r="AD653" s="71"/>
      <c r="AE653" s="77"/>
      <c r="AF653" s="77"/>
    </row>
    <row r="654" spans="1:32" ht="15" customHeight="1" outlineLevel="2" x14ac:dyDescent="0.3">
      <c r="A654" s="2">
        <f t="shared" si="204"/>
        <v>9</v>
      </c>
      <c r="B654" s="35" t="s">
        <v>625</v>
      </c>
      <c r="C654" s="151">
        <f t="shared" si="202"/>
        <v>6</v>
      </c>
      <c r="D654" s="81">
        <f t="shared" si="199"/>
        <v>0</v>
      </c>
      <c r="E654" s="35"/>
      <c r="F654" s="135">
        <f t="shared" si="203"/>
        <v>0</v>
      </c>
      <c r="G654" s="81"/>
      <c r="H654" s="81"/>
      <c r="I654" s="71"/>
      <c r="J654" s="72">
        <v>0</v>
      </c>
      <c r="K654" s="73"/>
      <c r="L654" s="74"/>
      <c r="M654" s="71"/>
      <c r="N654" s="72"/>
      <c r="O654" s="71"/>
      <c r="P654" s="71"/>
      <c r="Q654" s="71"/>
      <c r="R654" s="72"/>
      <c r="S654" s="71"/>
      <c r="T654" s="71"/>
      <c r="U654" s="71">
        <v>6</v>
      </c>
      <c r="V654" s="72">
        <v>138</v>
      </c>
      <c r="W654" s="73">
        <v>6</v>
      </c>
      <c r="X654" s="74">
        <v>123.126</v>
      </c>
      <c r="Y654" s="74"/>
      <c r="Z654" s="71"/>
      <c r="AA654" s="72"/>
      <c r="AB654" s="73"/>
      <c r="AC654" s="75"/>
      <c r="AD654" s="71"/>
      <c r="AE654" s="77"/>
      <c r="AF654" s="77"/>
    </row>
    <row r="655" spans="1:32" ht="15" customHeight="1" outlineLevel="2" x14ac:dyDescent="0.3">
      <c r="A655" s="2">
        <f t="shared" si="204"/>
        <v>10</v>
      </c>
      <c r="B655" s="35" t="s">
        <v>626</v>
      </c>
      <c r="C655" s="151">
        <f t="shared" si="202"/>
        <v>6</v>
      </c>
      <c r="D655" s="81">
        <f t="shared" si="199"/>
        <v>1</v>
      </c>
      <c r="E655" s="35"/>
      <c r="F655" s="135">
        <f t="shared" si="203"/>
        <v>0</v>
      </c>
      <c r="G655" s="81"/>
      <c r="H655" s="81"/>
      <c r="I655" s="71">
        <v>1</v>
      </c>
      <c r="J655" s="72">
        <v>387.6</v>
      </c>
      <c r="K655" s="73"/>
      <c r="L655" s="74"/>
      <c r="M655" s="71"/>
      <c r="N655" s="72"/>
      <c r="O655" s="71"/>
      <c r="P655" s="71"/>
      <c r="Q655" s="71"/>
      <c r="R655" s="72"/>
      <c r="S655" s="71"/>
      <c r="T655" s="71"/>
      <c r="U655" s="71">
        <v>6</v>
      </c>
      <c r="V655" s="72">
        <v>138</v>
      </c>
      <c r="W655" s="73">
        <v>6</v>
      </c>
      <c r="X655" s="74">
        <v>123.126</v>
      </c>
      <c r="Y655" s="74"/>
      <c r="Z655" s="71"/>
      <c r="AA655" s="72"/>
      <c r="AB655" s="73"/>
      <c r="AC655" s="75"/>
      <c r="AD655" s="71"/>
      <c r="AE655" s="77"/>
      <c r="AF655" s="77"/>
    </row>
    <row r="656" spans="1:32" ht="15" customHeight="1" outlineLevel="2" x14ac:dyDescent="0.3">
      <c r="A656" s="2">
        <f t="shared" si="204"/>
        <v>11</v>
      </c>
      <c r="B656" s="35" t="s">
        <v>726</v>
      </c>
      <c r="C656" s="151">
        <f t="shared" si="202"/>
        <v>6</v>
      </c>
      <c r="D656" s="81">
        <f t="shared" si="199"/>
        <v>0</v>
      </c>
      <c r="E656" s="35"/>
      <c r="F656" s="135">
        <f t="shared" si="203"/>
        <v>0</v>
      </c>
      <c r="G656" s="81"/>
      <c r="H656" s="81"/>
      <c r="I656" s="71"/>
      <c r="J656" s="72">
        <v>0</v>
      </c>
      <c r="K656" s="73"/>
      <c r="L656" s="74"/>
      <c r="M656" s="71"/>
      <c r="N656" s="72"/>
      <c r="O656" s="71"/>
      <c r="P656" s="71"/>
      <c r="Q656" s="71"/>
      <c r="R656" s="72"/>
      <c r="S656" s="71"/>
      <c r="T656" s="71"/>
      <c r="U656" s="71">
        <v>6</v>
      </c>
      <c r="V656" s="72">
        <v>138</v>
      </c>
      <c r="W656" s="73">
        <v>6</v>
      </c>
      <c r="X656" s="74">
        <v>123.126</v>
      </c>
      <c r="Y656" s="74"/>
      <c r="Z656" s="71"/>
      <c r="AA656" s="72"/>
      <c r="AB656" s="73"/>
      <c r="AC656" s="75"/>
      <c r="AD656" s="71"/>
      <c r="AE656" s="77"/>
      <c r="AF656" s="77"/>
    </row>
    <row r="657" spans="1:32" ht="15" customHeight="1" outlineLevel="2" x14ac:dyDescent="0.3">
      <c r="A657" s="2">
        <f t="shared" si="204"/>
        <v>12</v>
      </c>
      <c r="B657" s="35" t="s">
        <v>627</v>
      </c>
      <c r="C657" s="151">
        <f t="shared" si="202"/>
        <v>4</v>
      </c>
      <c r="D657" s="81">
        <f t="shared" si="199"/>
        <v>1</v>
      </c>
      <c r="E657" s="35"/>
      <c r="F657" s="135">
        <f t="shared" si="203"/>
        <v>0</v>
      </c>
      <c r="G657" s="81"/>
      <c r="H657" s="81"/>
      <c r="I657" s="71">
        <v>1</v>
      </c>
      <c r="J657" s="72">
        <v>387.6</v>
      </c>
      <c r="K657" s="73"/>
      <c r="L657" s="74"/>
      <c r="M657" s="71"/>
      <c r="N657" s="72"/>
      <c r="O657" s="71"/>
      <c r="P657" s="71"/>
      <c r="Q657" s="71"/>
      <c r="R657" s="72"/>
      <c r="S657" s="71"/>
      <c r="T657" s="71"/>
      <c r="U657" s="71">
        <v>4</v>
      </c>
      <c r="V657" s="72">
        <v>92</v>
      </c>
      <c r="W657" s="73">
        <v>4</v>
      </c>
      <c r="X657" s="74">
        <v>82.084000000000003</v>
      </c>
      <c r="Y657" s="74"/>
      <c r="Z657" s="71"/>
      <c r="AA657" s="72"/>
      <c r="AB657" s="73"/>
      <c r="AC657" s="75"/>
      <c r="AD657" s="71"/>
      <c r="AE657" s="77"/>
      <c r="AF657" s="77"/>
    </row>
    <row r="658" spans="1:32" ht="15" customHeight="1" outlineLevel="2" x14ac:dyDescent="0.3">
      <c r="A658" s="2">
        <f t="shared" si="204"/>
        <v>13</v>
      </c>
      <c r="B658" s="35" t="s">
        <v>628</v>
      </c>
      <c r="C658" s="151">
        <f t="shared" si="202"/>
        <v>5</v>
      </c>
      <c r="D658" s="81">
        <f t="shared" si="199"/>
        <v>0</v>
      </c>
      <c r="E658" s="35"/>
      <c r="F658" s="135">
        <f t="shared" si="203"/>
        <v>0</v>
      </c>
      <c r="G658" s="81"/>
      <c r="H658" s="81"/>
      <c r="I658" s="71"/>
      <c r="J658" s="72">
        <v>0</v>
      </c>
      <c r="K658" s="73"/>
      <c r="L658" s="74"/>
      <c r="M658" s="71"/>
      <c r="N658" s="72"/>
      <c r="O658" s="71"/>
      <c r="P658" s="71"/>
      <c r="Q658" s="71"/>
      <c r="R658" s="72"/>
      <c r="S658" s="71"/>
      <c r="T658" s="71"/>
      <c r="U658" s="71">
        <v>5</v>
      </c>
      <c r="V658" s="72">
        <v>115</v>
      </c>
      <c r="W658" s="73">
        <v>5</v>
      </c>
      <c r="X658" s="74">
        <v>102.605</v>
      </c>
      <c r="Y658" s="74"/>
      <c r="Z658" s="71"/>
      <c r="AA658" s="72"/>
      <c r="AB658" s="73"/>
      <c r="AC658" s="75"/>
      <c r="AD658" s="71"/>
      <c r="AE658" s="77"/>
      <c r="AF658" s="77"/>
    </row>
    <row r="659" spans="1:32" ht="15" customHeight="1" outlineLevel="2" x14ac:dyDescent="0.3">
      <c r="A659" s="2">
        <f t="shared" si="204"/>
        <v>14</v>
      </c>
      <c r="B659" s="35" t="s">
        <v>629</v>
      </c>
      <c r="C659" s="151">
        <f t="shared" si="202"/>
        <v>6</v>
      </c>
      <c r="D659" s="81">
        <f t="shared" si="199"/>
        <v>0</v>
      </c>
      <c r="E659" s="35"/>
      <c r="F659" s="135">
        <f t="shared" si="203"/>
        <v>0</v>
      </c>
      <c r="G659" s="81"/>
      <c r="H659" s="81"/>
      <c r="I659" s="71"/>
      <c r="J659" s="72">
        <v>0</v>
      </c>
      <c r="K659" s="73"/>
      <c r="L659" s="74"/>
      <c r="M659" s="71"/>
      <c r="N659" s="72"/>
      <c r="O659" s="71"/>
      <c r="P659" s="71"/>
      <c r="Q659" s="71"/>
      <c r="R659" s="72"/>
      <c r="S659" s="71"/>
      <c r="T659" s="71"/>
      <c r="U659" s="71">
        <v>6</v>
      </c>
      <c r="V659" s="72">
        <v>138</v>
      </c>
      <c r="W659" s="73">
        <v>6</v>
      </c>
      <c r="X659" s="74">
        <v>123.126</v>
      </c>
      <c r="Y659" s="74"/>
      <c r="Z659" s="71"/>
      <c r="AA659" s="72"/>
      <c r="AB659" s="73"/>
      <c r="AC659" s="75"/>
      <c r="AD659" s="71"/>
      <c r="AE659" s="77"/>
      <c r="AF659" s="77"/>
    </row>
    <row r="660" spans="1:32" ht="15" customHeight="1" outlineLevel="2" x14ac:dyDescent="0.3">
      <c r="A660" s="2">
        <f t="shared" si="204"/>
        <v>15</v>
      </c>
      <c r="B660" s="35" t="s">
        <v>630</v>
      </c>
      <c r="C660" s="151">
        <f t="shared" si="202"/>
        <v>3</v>
      </c>
      <c r="D660" s="81">
        <f t="shared" si="199"/>
        <v>0</v>
      </c>
      <c r="E660" s="35"/>
      <c r="F660" s="135">
        <f t="shared" si="203"/>
        <v>0</v>
      </c>
      <c r="G660" s="81"/>
      <c r="H660" s="81"/>
      <c r="I660" s="71"/>
      <c r="J660" s="72">
        <v>0</v>
      </c>
      <c r="K660" s="73"/>
      <c r="L660" s="74"/>
      <c r="M660" s="71"/>
      <c r="N660" s="72"/>
      <c r="O660" s="71"/>
      <c r="P660" s="71"/>
      <c r="Q660" s="71"/>
      <c r="R660" s="72"/>
      <c r="S660" s="71"/>
      <c r="T660" s="71"/>
      <c r="U660" s="71">
        <v>3</v>
      </c>
      <c r="V660" s="72">
        <v>69</v>
      </c>
      <c r="W660" s="73">
        <v>3</v>
      </c>
      <c r="X660" s="74">
        <v>61.563000000000002</v>
      </c>
      <c r="Y660" s="74"/>
      <c r="Z660" s="71"/>
      <c r="AA660" s="72"/>
      <c r="AB660" s="73"/>
      <c r="AC660" s="75"/>
      <c r="AD660" s="71"/>
      <c r="AE660" s="77"/>
      <c r="AF660" s="77"/>
    </row>
    <row r="661" spans="1:32" ht="15" customHeight="1" outlineLevel="2" x14ac:dyDescent="0.3">
      <c r="A661" s="2">
        <f t="shared" si="204"/>
        <v>16</v>
      </c>
      <c r="B661" s="35" t="s">
        <v>631</v>
      </c>
      <c r="C661" s="151">
        <f t="shared" si="202"/>
        <v>6</v>
      </c>
      <c r="D661" s="81">
        <f t="shared" si="199"/>
        <v>1</v>
      </c>
      <c r="E661" s="35"/>
      <c r="F661" s="135">
        <f t="shared" si="203"/>
        <v>0</v>
      </c>
      <c r="G661" s="81"/>
      <c r="H661" s="81"/>
      <c r="I661" s="71">
        <v>1</v>
      </c>
      <c r="J661" s="72">
        <v>387.6</v>
      </c>
      <c r="K661" s="73"/>
      <c r="L661" s="74"/>
      <c r="M661" s="71"/>
      <c r="N661" s="72"/>
      <c r="O661" s="71"/>
      <c r="P661" s="71"/>
      <c r="Q661" s="71"/>
      <c r="R661" s="72"/>
      <c r="S661" s="71"/>
      <c r="T661" s="71"/>
      <c r="U661" s="71">
        <v>6</v>
      </c>
      <c r="V661" s="72">
        <v>138</v>
      </c>
      <c r="W661" s="73">
        <v>6</v>
      </c>
      <c r="X661" s="74">
        <v>123.126</v>
      </c>
      <c r="Y661" s="74"/>
      <c r="Z661" s="71"/>
      <c r="AA661" s="72"/>
      <c r="AB661" s="73"/>
      <c r="AC661" s="75"/>
      <c r="AD661" s="71"/>
      <c r="AE661" s="77"/>
      <c r="AF661" s="77"/>
    </row>
    <row r="662" spans="1:32" ht="15" customHeight="1" outlineLevel="2" x14ac:dyDescent="0.3">
      <c r="A662" s="2">
        <f t="shared" si="204"/>
        <v>17</v>
      </c>
      <c r="B662" s="35" t="s">
        <v>632</v>
      </c>
      <c r="C662" s="151">
        <f t="shared" si="202"/>
        <v>5</v>
      </c>
      <c r="D662" s="81">
        <f t="shared" si="199"/>
        <v>0</v>
      </c>
      <c r="E662" s="35"/>
      <c r="F662" s="135">
        <f t="shared" si="203"/>
        <v>0</v>
      </c>
      <c r="G662" s="81"/>
      <c r="H662" s="81"/>
      <c r="I662" s="71"/>
      <c r="J662" s="72">
        <v>0</v>
      </c>
      <c r="K662" s="73"/>
      <c r="L662" s="74"/>
      <c r="M662" s="71"/>
      <c r="N662" s="72"/>
      <c r="O662" s="71"/>
      <c r="P662" s="71"/>
      <c r="Q662" s="71"/>
      <c r="R662" s="72"/>
      <c r="S662" s="71"/>
      <c r="T662" s="71"/>
      <c r="U662" s="71">
        <v>5</v>
      </c>
      <c r="V662" s="72">
        <v>115</v>
      </c>
      <c r="W662" s="73">
        <v>5</v>
      </c>
      <c r="X662" s="74">
        <v>102.605</v>
      </c>
      <c r="Y662" s="74"/>
      <c r="Z662" s="71"/>
      <c r="AA662" s="72"/>
      <c r="AB662" s="73"/>
      <c r="AC662" s="75"/>
      <c r="AD662" s="71"/>
      <c r="AE662" s="77"/>
      <c r="AF662" s="77"/>
    </row>
    <row r="663" spans="1:32" ht="15" customHeight="1" outlineLevel="2" x14ac:dyDescent="0.3">
      <c r="A663" s="2">
        <f t="shared" si="204"/>
        <v>18</v>
      </c>
      <c r="B663" s="35" t="s">
        <v>633</v>
      </c>
      <c r="C663" s="151">
        <f t="shared" si="202"/>
        <v>6</v>
      </c>
      <c r="D663" s="81">
        <f t="shared" si="199"/>
        <v>0</v>
      </c>
      <c r="E663" s="35"/>
      <c r="F663" s="135">
        <f t="shared" si="203"/>
        <v>0</v>
      </c>
      <c r="G663" s="81"/>
      <c r="H663" s="81"/>
      <c r="I663" s="71"/>
      <c r="J663" s="72">
        <v>0</v>
      </c>
      <c r="K663" s="73"/>
      <c r="L663" s="74"/>
      <c r="M663" s="71"/>
      <c r="N663" s="72"/>
      <c r="O663" s="71"/>
      <c r="P663" s="71"/>
      <c r="Q663" s="71"/>
      <c r="R663" s="72"/>
      <c r="S663" s="71"/>
      <c r="T663" s="71"/>
      <c r="U663" s="71">
        <v>6</v>
      </c>
      <c r="V663" s="72">
        <v>138</v>
      </c>
      <c r="W663" s="73">
        <v>6</v>
      </c>
      <c r="X663" s="74">
        <v>123.126</v>
      </c>
      <c r="Y663" s="74"/>
      <c r="Z663" s="71"/>
      <c r="AA663" s="72"/>
      <c r="AB663" s="73"/>
      <c r="AC663" s="75"/>
      <c r="AD663" s="71"/>
      <c r="AE663" s="77"/>
      <c r="AF663" s="77"/>
    </row>
    <row r="664" spans="1:32" ht="15" customHeight="1" outlineLevel="2" x14ac:dyDescent="0.3">
      <c r="A664" s="2">
        <f t="shared" si="204"/>
        <v>19</v>
      </c>
      <c r="B664" s="35" t="s">
        <v>634</v>
      </c>
      <c r="C664" s="151">
        <f t="shared" si="202"/>
        <v>4</v>
      </c>
      <c r="D664" s="81">
        <f t="shared" si="199"/>
        <v>0</v>
      </c>
      <c r="E664" s="35"/>
      <c r="F664" s="135">
        <f t="shared" si="203"/>
        <v>0</v>
      </c>
      <c r="G664" s="81"/>
      <c r="H664" s="81"/>
      <c r="I664" s="71"/>
      <c r="J664" s="72">
        <v>0</v>
      </c>
      <c r="K664" s="73"/>
      <c r="L664" s="74"/>
      <c r="M664" s="71"/>
      <c r="N664" s="72"/>
      <c r="O664" s="71"/>
      <c r="P664" s="71"/>
      <c r="Q664" s="71"/>
      <c r="R664" s="72"/>
      <c r="S664" s="71"/>
      <c r="T664" s="71"/>
      <c r="U664" s="71">
        <v>4</v>
      </c>
      <c r="V664" s="72">
        <v>92</v>
      </c>
      <c r="W664" s="73">
        <v>4</v>
      </c>
      <c r="X664" s="74">
        <v>82.084000000000003</v>
      </c>
      <c r="Y664" s="74"/>
      <c r="Z664" s="71"/>
      <c r="AA664" s="72"/>
      <c r="AB664" s="73"/>
      <c r="AC664" s="75"/>
      <c r="AD664" s="71"/>
      <c r="AE664" s="77"/>
      <c r="AF664" s="77"/>
    </row>
    <row r="665" spans="1:32" ht="15" customHeight="1" outlineLevel="2" x14ac:dyDescent="0.3">
      <c r="A665" s="2">
        <f t="shared" si="204"/>
        <v>20</v>
      </c>
      <c r="B665" s="35" t="s">
        <v>635</v>
      </c>
      <c r="C665" s="151">
        <f t="shared" si="202"/>
        <v>11</v>
      </c>
      <c r="D665" s="81">
        <f t="shared" si="199"/>
        <v>0</v>
      </c>
      <c r="E665" s="35"/>
      <c r="F665" s="135">
        <f t="shared" si="203"/>
        <v>0</v>
      </c>
      <c r="G665" s="81"/>
      <c r="H665" s="81"/>
      <c r="I665" s="71"/>
      <c r="J665" s="72">
        <v>0</v>
      </c>
      <c r="K665" s="73"/>
      <c r="L665" s="74"/>
      <c r="M665" s="71"/>
      <c r="N665" s="72"/>
      <c r="O665" s="71"/>
      <c r="P665" s="71"/>
      <c r="Q665" s="71"/>
      <c r="R665" s="72"/>
      <c r="S665" s="71"/>
      <c r="T665" s="71"/>
      <c r="U665" s="71">
        <v>11</v>
      </c>
      <c r="V665" s="72">
        <v>253</v>
      </c>
      <c r="W665" s="73">
        <v>11</v>
      </c>
      <c r="X665" s="74">
        <v>225.73099999999999</v>
      </c>
      <c r="Y665" s="74"/>
      <c r="Z665" s="71"/>
      <c r="AA665" s="72"/>
      <c r="AB665" s="73"/>
      <c r="AC665" s="75"/>
      <c r="AD665" s="71"/>
      <c r="AE665" s="77"/>
      <c r="AF665" s="77"/>
    </row>
    <row r="666" spans="1:32" ht="15" customHeight="1" outlineLevel="2" x14ac:dyDescent="0.3">
      <c r="A666" s="2">
        <f t="shared" si="204"/>
        <v>21</v>
      </c>
      <c r="B666" s="35" t="s">
        <v>636</v>
      </c>
      <c r="C666" s="151">
        <f t="shared" si="202"/>
        <v>6</v>
      </c>
      <c r="D666" s="81">
        <f t="shared" si="199"/>
        <v>1</v>
      </c>
      <c r="E666" s="35"/>
      <c r="F666" s="135">
        <f t="shared" si="203"/>
        <v>0</v>
      </c>
      <c r="G666" s="81"/>
      <c r="H666" s="81"/>
      <c r="I666" s="71">
        <v>1</v>
      </c>
      <c r="J666" s="72">
        <v>387.6</v>
      </c>
      <c r="K666" s="73"/>
      <c r="L666" s="74"/>
      <c r="M666" s="71"/>
      <c r="N666" s="72"/>
      <c r="O666" s="71"/>
      <c r="P666" s="71"/>
      <c r="Q666" s="71"/>
      <c r="R666" s="72"/>
      <c r="S666" s="71"/>
      <c r="T666" s="71"/>
      <c r="U666" s="71">
        <v>6</v>
      </c>
      <c r="V666" s="72">
        <v>138</v>
      </c>
      <c r="W666" s="73">
        <v>6</v>
      </c>
      <c r="X666" s="74">
        <v>123.126</v>
      </c>
      <c r="Y666" s="74"/>
      <c r="Z666" s="71"/>
      <c r="AA666" s="72"/>
      <c r="AB666" s="73"/>
      <c r="AC666" s="75"/>
      <c r="AD666" s="71"/>
      <c r="AE666" s="77"/>
      <c r="AF666" s="77"/>
    </row>
    <row r="667" spans="1:32" ht="15" customHeight="1" outlineLevel="1" x14ac:dyDescent="0.3">
      <c r="A667" s="176"/>
      <c r="B667" s="160"/>
      <c r="C667" s="26"/>
      <c r="D667" s="26"/>
      <c r="E667" s="26"/>
      <c r="F667" s="81"/>
      <c r="G667" s="81"/>
      <c r="H667" s="81"/>
      <c r="I667" s="71"/>
      <c r="J667" s="72"/>
      <c r="K667" s="73"/>
      <c r="L667" s="71"/>
      <c r="M667" s="71"/>
      <c r="N667" s="72"/>
      <c r="O667" s="71"/>
      <c r="P667" s="71"/>
      <c r="Q667" s="71"/>
      <c r="R667" s="72"/>
      <c r="S667" s="71"/>
      <c r="T667" s="71"/>
      <c r="U667" s="71"/>
      <c r="V667" s="72"/>
      <c r="W667" s="73"/>
      <c r="X667" s="71"/>
      <c r="Y667" s="71"/>
      <c r="Z667" s="71"/>
      <c r="AA667" s="72"/>
      <c r="AB667" s="73"/>
      <c r="AC667" s="75"/>
      <c r="AD667" s="76"/>
      <c r="AE667" s="77"/>
      <c r="AF667" s="77"/>
    </row>
    <row r="668" spans="1:32" ht="15.75" customHeight="1" outlineLevel="1" x14ac:dyDescent="0.3">
      <c r="A668" s="2"/>
      <c r="B668" s="45" t="s">
        <v>637</v>
      </c>
      <c r="C668" s="65">
        <f t="shared" ref="C668" si="205">SUM(C669:C691)</f>
        <v>41</v>
      </c>
      <c r="D668" s="25">
        <f t="shared" ref="D668:D691" si="206">I668+M668+Q668</f>
        <v>3</v>
      </c>
      <c r="E668" s="45"/>
      <c r="F668" s="65">
        <f t="shared" ref="F668" si="207">SUM(F669:F691)</f>
        <v>0</v>
      </c>
      <c r="G668" s="90"/>
      <c r="H668" s="90"/>
      <c r="I668" s="65">
        <f t="shared" ref="I668:AC668" si="208">SUM(I669:I691)</f>
        <v>1</v>
      </c>
      <c r="J668" s="66">
        <f t="shared" si="208"/>
        <v>387.6</v>
      </c>
      <c r="K668" s="68">
        <f t="shared" si="208"/>
        <v>0</v>
      </c>
      <c r="L668" s="67">
        <f t="shared" si="208"/>
        <v>0</v>
      </c>
      <c r="M668" s="65">
        <f t="shared" si="208"/>
        <v>2</v>
      </c>
      <c r="N668" s="66">
        <f t="shared" si="208"/>
        <v>1142.5999999999999</v>
      </c>
      <c r="O668" s="65">
        <f t="shared" si="208"/>
        <v>0</v>
      </c>
      <c r="P668" s="67">
        <f t="shared" si="208"/>
        <v>0</v>
      </c>
      <c r="Q668" s="65"/>
      <c r="R668" s="66"/>
      <c r="S668" s="65"/>
      <c r="T668" s="65"/>
      <c r="U668" s="65">
        <f t="shared" si="208"/>
        <v>28</v>
      </c>
      <c r="V668" s="66">
        <f t="shared" si="208"/>
        <v>644</v>
      </c>
      <c r="W668" s="68">
        <f t="shared" si="208"/>
        <v>32</v>
      </c>
      <c r="X668" s="67">
        <f t="shared" si="208"/>
        <v>736</v>
      </c>
      <c r="Y668" s="67"/>
      <c r="Z668" s="65">
        <f t="shared" si="208"/>
        <v>9</v>
      </c>
      <c r="AA668" s="66">
        <f t="shared" si="208"/>
        <v>329.6</v>
      </c>
      <c r="AB668" s="68">
        <f t="shared" si="208"/>
        <v>9</v>
      </c>
      <c r="AC668" s="69">
        <f t="shared" si="208"/>
        <v>324</v>
      </c>
      <c r="AD668" s="65"/>
      <c r="AE668" s="77"/>
      <c r="AF668" s="77"/>
    </row>
    <row r="669" spans="1:32" ht="15.75" customHeight="1" outlineLevel="2" x14ac:dyDescent="0.3">
      <c r="A669" s="2">
        <v>1</v>
      </c>
      <c r="B669" s="35" t="s">
        <v>638</v>
      </c>
      <c r="C669" s="151">
        <f t="shared" ref="C669:C691" si="209">F669+W669+AB669</f>
        <v>4</v>
      </c>
      <c r="D669" s="81">
        <f t="shared" si="206"/>
        <v>1</v>
      </c>
      <c r="E669" s="35"/>
      <c r="F669" s="135">
        <f t="shared" ref="F669:F691" si="210">K669+O669+S669</f>
        <v>0</v>
      </c>
      <c r="G669" s="81"/>
      <c r="H669" s="81"/>
      <c r="I669" s="71"/>
      <c r="J669" s="72"/>
      <c r="K669" s="73"/>
      <c r="L669" s="71"/>
      <c r="M669" s="71">
        <v>1</v>
      </c>
      <c r="N669" s="72">
        <v>571.29999999999995</v>
      </c>
      <c r="O669" s="74"/>
      <c r="P669" s="74"/>
      <c r="Q669" s="71"/>
      <c r="R669" s="72"/>
      <c r="S669" s="71"/>
      <c r="T669" s="71"/>
      <c r="U669" s="71">
        <v>2</v>
      </c>
      <c r="V669" s="72">
        <v>46</v>
      </c>
      <c r="W669" s="73">
        <v>3</v>
      </c>
      <c r="X669" s="74">
        <v>69</v>
      </c>
      <c r="Y669" s="74"/>
      <c r="Z669" s="71">
        <v>1</v>
      </c>
      <c r="AA669" s="72">
        <v>36.6</v>
      </c>
      <c r="AB669" s="73">
        <v>1</v>
      </c>
      <c r="AC669" s="75">
        <v>36</v>
      </c>
      <c r="AD669" s="71"/>
      <c r="AE669" s="77"/>
      <c r="AF669" s="77"/>
    </row>
    <row r="670" spans="1:32" ht="15" customHeight="1" outlineLevel="2" x14ac:dyDescent="0.3">
      <c r="A670" s="2">
        <v>2</v>
      </c>
      <c r="B670" s="35" t="s">
        <v>639</v>
      </c>
      <c r="C670" s="151">
        <f t="shared" si="209"/>
        <v>5</v>
      </c>
      <c r="D670" s="81">
        <f t="shared" si="206"/>
        <v>1</v>
      </c>
      <c r="E670" s="35"/>
      <c r="F670" s="135">
        <f t="shared" si="210"/>
        <v>0</v>
      </c>
      <c r="G670" s="81"/>
      <c r="H670" s="81"/>
      <c r="I670" s="71"/>
      <c r="J670" s="72"/>
      <c r="K670" s="73"/>
      <c r="L670" s="71"/>
      <c r="M670" s="71">
        <v>1</v>
      </c>
      <c r="N670" s="72">
        <v>571.29999999999995</v>
      </c>
      <c r="O670" s="74"/>
      <c r="P670" s="74"/>
      <c r="Q670" s="71"/>
      <c r="R670" s="72"/>
      <c r="S670" s="71"/>
      <c r="T670" s="71"/>
      <c r="U670" s="71">
        <v>4</v>
      </c>
      <c r="V670" s="72">
        <v>92</v>
      </c>
      <c r="W670" s="73">
        <v>5</v>
      </c>
      <c r="X670" s="74">
        <v>115</v>
      </c>
      <c r="Y670" s="74"/>
      <c r="Z670" s="71"/>
      <c r="AA670" s="72"/>
      <c r="AB670" s="73"/>
      <c r="AC670" s="75"/>
      <c r="AD670" s="71"/>
      <c r="AE670" s="77"/>
      <c r="AF670" s="77"/>
    </row>
    <row r="671" spans="1:32" ht="15" customHeight="1" outlineLevel="2" x14ac:dyDescent="0.3">
      <c r="A671" s="2">
        <v>3</v>
      </c>
      <c r="B671" s="35" t="s">
        <v>640</v>
      </c>
      <c r="C671" s="151">
        <f t="shared" si="209"/>
        <v>1</v>
      </c>
      <c r="D671" s="81">
        <f t="shared" si="206"/>
        <v>0</v>
      </c>
      <c r="E671" s="35"/>
      <c r="F671" s="135">
        <f t="shared" si="210"/>
        <v>0</v>
      </c>
      <c r="G671" s="81"/>
      <c r="H671" s="81"/>
      <c r="I671" s="71"/>
      <c r="J671" s="72"/>
      <c r="K671" s="73"/>
      <c r="L671" s="71"/>
      <c r="M671" s="71"/>
      <c r="N671" s="72"/>
      <c r="O671" s="71"/>
      <c r="P671" s="71"/>
      <c r="Q671" s="71"/>
      <c r="R671" s="72"/>
      <c r="S671" s="71"/>
      <c r="T671" s="71"/>
      <c r="U671" s="71"/>
      <c r="V671" s="72">
        <v>0</v>
      </c>
      <c r="W671" s="73">
        <v>1</v>
      </c>
      <c r="X671" s="74">
        <v>23</v>
      </c>
      <c r="Y671" s="74"/>
      <c r="Z671" s="71"/>
      <c r="AA671" s="72"/>
      <c r="AB671" s="73"/>
      <c r="AC671" s="75"/>
      <c r="AD671" s="71"/>
      <c r="AE671" s="77"/>
      <c r="AF671" s="77"/>
    </row>
    <row r="672" spans="1:32" ht="15.75" customHeight="1" outlineLevel="2" x14ac:dyDescent="0.3">
      <c r="A672" s="2">
        <v>4</v>
      </c>
      <c r="B672" s="35" t="s">
        <v>641</v>
      </c>
      <c r="C672" s="151">
        <f t="shared" si="209"/>
        <v>0</v>
      </c>
      <c r="D672" s="81">
        <f t="shared" si="206"/>
        <v>0</v>
      </c>
      <c r="E672" s="35"/>
      <c r="F672" s="135">
        <f t="shared" si="210"/>
        <v>0</v>
      </c>
      <c r="G672" s="81"/>
      <c r="H672" s="81"/>
      <c r="I672" s="71"/>
      <c r="J672" s="72"/>
      <c r="K672" s="73"/>
      <c r="L672" s="71"/>
      <c r="M672" s="71"/>
      <c r="N672" s="72"/>
      <c r="O672" s="71"/>
      <c r="P672" s="71"/>
      <c r="Q672" s="71"/>
      <c r="R672" s="72"/>
      <c r="S672" s="71"/>
      <c r="T672" s="71"/>
      <c r="U672" s="71"/>
      <c r="V672" s="72">
        <v>0</v>
      </c>
      <c r="W672" s="73"/>
      <c r="X672" s="74"/>
      <c r="Y672" s="74"/>
      <c r="Z672" s="71"/>
      <c r="AA672" s="72"/>
      <c r="AB672" s="73"/>
      <c r="AC672" s="75"/>
      <c r="AD672" s="71"/>
      <c r="AE672" s="77"/>
      <c r="AF672" s="77"/>
    </row>
    <row r="673" spans="1:32" ht="15" customHeight="1" outlineLevel="2" x14ac:dyDescent="0.3">
      <c r="A673" s="2">
        <v>5</v>
      </c>
      <c r="B673" s="35" t="s">
        <v>642</v>
      </c>
      <c r="C673" s="151">
        <f t="shared" si="209"/>
        <v>3</v>
      </c>
      <c r="D673" s="81">
        <f t="shared" si="206"/>
        <v>0</v>
      </c>
      <c r="E673" s="35"/>
      <c r="F673" s="135">
        <f t="shared" si="210"/>
        <v>0</v>
      </c>
      <c r="G673" s="81"/>
      <c r="H673" s="81"/>
      <c r="I673" s="71"/>
      <c r="J673" s="72"/>
      <c r="K673" s="73"/>
      <c r="L673" s="71"/>
      <c r="M673" s="71"/>
      <c r="N673" s="72"/>
      <c r="O673" s="71"/>
      <c r="P673" s="71"/>
      <c r="Q673" s="71"/>
      <c r="R673" s="72"/>
      <c r="S673" s="71"/>
      <c r="T673" s="71"/>
      <c r="U673" s="71">
        <v>2</v>
      </c>
      <c r="V673" s="72">
        <v>46</v>
      </c>
      <c r="W673" s="73">
        <v>2</v>
      </c>
      <c r="X673" s="74">
        <v>46</v>
      </c>
      <c r="Y673" s="74"/>
      <c r="Z673" s="71">
        <v>1</v>
      </c>
      <c r="AA673" s="72">
        <v>36.6</v>
      </c>
      <c r="AB673" s="73">
        <v>1</v>
      </c>
      <c r="AC673" s="75">
        <v>36</v>
      </c>
      <c r="AD673" s="71"/>
      <c r="AE673" s="77"/>
      <c r="AF673" s="77"/>
    </row>
    <row r="674" spans="1:32" ht="15" customHeight="1" outlineLevel="2" x14ac:dyDescent="0.3">
      <c r="A674" s="2">
        <v>6</v>
      </c>
      <c r="B674" s="35" t="s">
        <v>643</v>
      </c>
      <c r="C674" s="151">
        <f t="shared" si="209"/>
        <v>2</v>
      </c>
      <c r="D674" s="81">
        <f t="shared" si="206"/>
        <v>0</v>
      </c>
      <c r="E674" s="35"/>
      <c r="F674" s="135">
        <f t="shared" si="210"/>
        <v>0</v>
      </c>
      <c r="G674" s="81"/>
      <c r="H674" s="81"/>
      <c r="I674" s="71"/>
      <c r="J674" s="72"/>
      <c r="K674" s="73"/>
      <c r="L674" s="71"/>
      <c r="M674" s="71"/>
      <c r="N674" s="72"/>
      <c r="O674" s="71"/>
      <c r="P674" s="71"/>
      <c r="Q674" s="71"/>
      <c r="R674" s="72"/>
      <c r="S674" s="71"/>
      <c r="T674" s="71"/>
      <c r="U674" s="71">
        <v>2</v>
      </c>
      <c r="V674" s="72">
        <v>46</v>
      </c>
      <c r="W674" s="73">
        <v>2</v>
      </c>
      <c r="X674" s="74">
        <v>46</v>
      </c>
      <c r="Y674" s="74"/>
      <c r="Z674" s="71"/>
      <c r="AA674" s="72"/>
      <c r="AB674" s="73"/>
      <c r="AC674" s="75"/>
      <c r="AD674" s="71"/>
      <c r="AE674" s="77"/>
      <c r="AF674" s="77"/>
    </row>
    <row r="675" spans="1:32" ht="15.6" outlineLevel="2" x14ac:dyDescent="0.3">
      <c r="A675" s="2">
        <v>7</v>
      </c>
      <c r="B675" s="35" t="s">
        <v>644</v>
      </c>
      <c r="C675" s="151">
        <f t="shared" si="209"/>
        <v>0</v>
      </c>
      <c r="D675" s="81">
        <f t="shared" si="206"/>
        <v>0</v>
      </c>
      <c r="E675" s="35"/>
      <c r="F675" s="135">
        <f t="shared" si="210"/>
        <v>0</v>
      </c>
      <c r="G675" s="81"/>
      <c r="H675" s="81"/>
      <c r="I675" s="71"/>
      <c r="J675" s="72"/>
      <c r="K675" s="73"/>
      <c r="L675" s="71"/>
      <c r="M675" s="71"/>
      <c r="N675" s="72"/>
      <c r="O675" s="71"/>
      <c r="P675" s="71"/>
      <c r="Q675" s="71"/>
      <c r="R675" s="72"/>
      <c r="S675" s="71"/>
      <c r="T675" s="71"/>
      <c r="U675" s="71"/>
      <c r="V675" s="72">
        <v>0</v>
      </c>
      <c r="W675" s="73"/>
      <c r="X675" s="74"/>
      <c r="Y675" s="74"/>
      <c r="Z675" s="71"/>
      <c r="AA675" s="72"/>
      <c r="AB675" s="73"/>
      <c r="AC675" s="75"/>
      <c r="AD675" s="71"/>
      <c r="AE675" s="77"/>
      <c r="AF675" s="77"/>
    </row>
    <row r="676" spans="1:32" ht="15" customHeight="1" outlineLevel="2" x14ac:dyDescent="0.3">
      <c r="A676" s="2">
        <v>8</v>
      </c>
      <c r="B676" s="35" t="s">
        <v>645</v>
      </c>
      <c r="C676" s="151">
        <f t="shared" si="209"/>
        <v>2</v>
      </c>
      <c r="D676" s="81">
        <f t="shared" si="206"/>
        <v>0</v>
      </c>
      <c r="E676" s="35"/>
      <c r="F676" s="135">
        <f t="shared" si="210"/>
        <v>0</v>
      </c>
      <c r="G676" s="81"/>
      <c r="H676" s="81"/>
      <c r="I676" s="71"/>
      <c r="J676" s="72"/>
      <c r="K676" s="73"/>
      <c r="L676" s="71"/>
      <c r="M676" s="71"/>
      <c r="N676" s="72"/>
      <c r="O676" s="71"/>
      <c r="P676" s="71"/>
      <c r="Q676" s="71"/>
      <c r="R676" s="72"/>
      <c r="S676" s="71"/>
      <c r="T676" s="71"/>
      <c r="U676" s="71"/>
      <c r="V676" s="72">
        <v>0</v>
      </c>
      <c r="W676" s="73">
        <v>1</v>
      </c>
      <c r="X676" s="74">
        <v>23</v>
      </c>
      <c r="Y676" s="74"/>
      <c r="Z676" s="71">
        <v>1</v>
      </c>
      <c r="AA676" s="72">
        <v>36.6</v>
      </c>
      <c r="AB676" s="73">
        <v>1</v>
      </c>
      <c r="AC676" s="75">
        <v>36</v>
      </c>
      <c r="AD676" s="71"/>
      <c r="AE676" s="77"/>
      <c r="AF676" s="77"/>
    </row>
    <row r="677" spans="1:32" ht="15" customHeight="1" outlineLevel="2" x14ac:dyDescent="0.3">
      <c r="A677" s="2">
        <v>9</v>
      </c>
      <c r="B677" s="35" t="s">
        <v>646</v>
      </c>
      <c r="C677" s="151">
        <f t="shared" si="209"/>
        <v>0</v>
      </c>
      <c r="D677" s="81">
        <f t="shared" si="206"/>
        <v>0</v>
      </c>
      <c r="E677" s="35"/>
      <c r="F677" s="135">
        <f t="shared" si="210"/>
        <v>0</v>
      </c>
      <c r="G677" s="81"/>
      <c r="H677" s="81"/>
      <c r="I677" s="71"/>
      <c r="J677" s="72"/>
      <c r="K677" s="73"/>
      <c r="L677" s="71"/>
      <c r="M677" s="71"/>
      <c r="N677" s="72"/>
      <c r="O677" s="71"/>
      <c r="P677" s="71"/>
      <c r="Q677" s="71"/>
      <c r="R677" s="72"/>
      <c r="S677" s="71"/>
      <c r="T677" s="71"/>
      <c r="U677" s="71"/>
      <c r="V677" s="72">
        <v>0</v>
      </c>
      <c r="W677" s="73"/>
      <c r="X677" s="74"/>
      <c r="Y677" s="74"/>
      <c r="Z677" s="71"/>
      <c r="AA677" s="72"/>
      <c r="AB677" s="73"/>
      <c r="AC677" s="75"/>
      <c r="AD677" s="71"/>
      <c r="AE677" s="77"/>
      <c r="AF677" s="77"/>
    </row>
    <row r="678" spans="1:32" ht="15.75" customHeight="1" outlineLevel="2" x14ac:dyDescent="0.3">
      <c r="A678" s="2">
        <v>10</v>
      </c>
      <c r="B678" s="35" t="s">
        <v>647</v>
      </c>
      <c r="C678" s="151">
        <f t="shared" si="209"/>
        <v>4</v>
      </c>
      <c r="D678" s="81">
        <f t="shared" si="206"/>
        <v>0</v>
      </c>
      <c r="E678" s="35"/>
      <c r="F678" s="135">
        <f t="shared" si="210"/>
        <v>0</v>
      </c>
      <c r="G678" s="81"/>
      <c r="H678" s="81"/>
      <c r="I678" s="71"/>
      <c r="J678" s="72"/>
      <c r="K678" s="73"/>
      <c r="L678" s="71"/>
      <c r="M678" s="71"/>
      <c r="N678" s="72"/>
      <c r="O678" s="71"/>
      <c r="P678" s="71"/>
      <c r="Q678" s="71"/>
      <c r="R678" s="72"/>
      <c r="S678" s="71"/>
      <c r="T678" s="71"/>
      <c r="U678" s="71">
        <v>2</v>
      </c>
      <c r="V678" s="72">
        <v>46</v>
      </c>
      <c r="W678" s="73">
        <v>2</v>
      </c>
      <c r="X678" s="74">
        <v>46</v>
      </c>
      <c r="Y678" s="74"/>
      <c r="Z678" s="71">
        <v>2</v>
      </c>
      <c r="AA678" s="72">
        <v>73.3</v>
      </c>
      <c r="AB678" s="73">
        <v>2</v>
      </c>
      <c r="AC678" s="75">
        <v>72</v>
      </c>
      <c r="AD678" s="71"/>
      <c r="AE678" s="77"/>
      <c r="AF678" s="77"/>
    </row>
    <row r="679" spans="1:32" ht="15" customHeight="1" outlineLevel="2" x14ac:dyDescent="0.3">
      <c r="A679" s="2">
        <v>11</v>
      </c>
      <c r="B679" s="35" t="s">
        <v>648</v>
      </c>
      <c r="C679" s="151">
        <f t="shared" si="209"/>
        <v>1</v>
      </c>
      <c r="D679" s="81">
        <f t="shared" si="206"/>
        <v>0</v>
      </c>
      <c r="E679" s="35"/>
      <c r="F679" s="135">
        <f t="shared" si="210"/>
        <v>0</v>
      </c>
      <c r="G679" s="81"/>
      <c r="H679" s="81"/>
      <c r="I679" s="71"/>
      <c r="J679" s="72"/>
      <c r="K679" s="73"/>
      <c r="L679" s="71"/>
      <c r="M679" s="71"/>
      <c r="N679" s="72"/>
      <c r="O679" s="71"/>
      <c r="P679" s="71"/>
      <c r="Q679" s="71"/>
      <c r="R679" s="72"/>
      <c r="S679" s="71"/>
      <c r="T679" s="71"/>
      <c r="U679" s="71"/>
      <c r="V679" s="72">
        <v>0</v>
      </c>
      <c r="W679" s="73"/>
      <c r="X679" s="74"/>
      <c r="Y679" s="74"/>
      <c r="Z679" s="71">
        <v>1</v>
      </c>
      <c r="AA679" s="72">
        <v>36.6</v>
      </c>
      <c r="AB679" s="73">
        <v>1</v>
      </c>
      <c r="AC679" s="75">
        <v>36</v>
      </c>
      <c r="AD679" s="71"/>
      <c r="AE679" s="77"/>
      <c r="AF679" s="77"/>
    </row>
    <row r="680" spans="1:32" ht="15" customHeight="1" outlineLevel="2" x14ac:dyDescent="0.3">
      <c r="A680" s="2">
        <v>12</v>
      </c>
      <c r="B680" s="35" t="s">
        <v>649</v>
      </c>
      <c r="C680" s="151">
        <f t="shared" si="209"/>
        <v>4</v>
      </c>
      <c r="D680" s="81">
        <f t="shared" si="206"/>
        <v>0</v>
      </c>
      <c r="E680" s="35"/>
      <c r="F680" s="135">
        <f t="shared" si="210"/>
        <v>0</v>
      </c>
      <c r="G680" s="81"/>
      <c r="H680" s="81"/>
      <c r="I680" s="71"/>
      <c r="J680" s="72"/>
      <c r="K680" s="73"/>
      <c r="L680" s="71"/>
      <c r="M680" s="71"/>
      <c r="N680" s="72"/>
      <c r="O680" s="71"/>
      <c r="P680" s="71"/>
      <c r="Q680" s="71"/>
      <c r="R680" s="72"/>
      <c r="S680" s="71"/>
      <c r="T680" s="71"/>
      <c r="U680" s="71">
        <v>2</v>
      </c>
      <c r="V680" s="72">
        <v>46</v>
      </c>
      <c r="W680" s="73">
        <v>2</v>
      </c>
      <c r="X680" s="74">
        <v>46</v>
      </c>
      <c r="Y680" s="74"/>
      <c r="Z680" s="71">
        <v>2</v>
      </c>
      <c r="AA680" s="72">
        <v>73.3</v>
      </c>
      <c r="AB680" s="73">
        <v>2</v>
      </c>
      <c r="AC680" s="75">
        <v>72</v>
      </c>
      <c r="AD680" s="71"/>
      <c r="AE680" s="77"/>
      <c r="AF680" s="77"/>
    </row>
    <row r="681" spans="1:32" ht="15.75" customHeight="1" outlineLevel="2" x14ac:dyDescent="0.3">
      <c r="A681" s="2">
        <v>13</v>
      </c>
      <c r="B681" s="35" t="s">
        <v>650</v>
      </c>
      <c r="C681" s="151">
        <f t="shared" si="209"/>
        <v>0</v>
      </c>
      <c r="D681" s="81">
        <f t="shared" si="206"/>
        <v>0</v>
      </c>
      <c r="E681" s="35"/>
      <c r="F681" s="135">
        <f t="shared" si="210"/>
        <v>0</v>
      </c>
      <c r="G681" s="81"/>
      <c r="H681" s="81"/>
      <c r="I681" s="71"/>
      <c r="J681" s="72"/>
      <c r="K681" s="73"/>
      <c r="L681" s="71"/>
      <c r="M681" s="71"/>
      <c r="N681" s="72"/>
      <c r="O681" s="71"/>
      <c r="P681" s="71"/>
      <c r="Q681" s="71"/>
      <c r="R681" s="72"/>
      <c r="S681" s="71"/>
      <c r="T681" s="71"/>
      <c r="U681" s="71"/>
      <c r="V681" s="72">
        <v>0</v>
      </c>
      <c r="W681" s="73"/>
      <c r="X681" s="74"/>
      <c r="Y681" s="74"/>
      <c r="Z681" s="71"/>
      <c r="AA681" s="72"/>
      <c r="AB681" s="73"/>
      <c r="AC681" s="75"/>
      <c r="AD681" s="71"/>
      <c r="AE681" s="77"/>
      <c r="AF681" s="77"/>
    </row>
    <row r="682" spans="1:32" ht="15" customHeight="1" outlineLevel="2" x14ac:dyDescent="0.3">
      <c r="A682" s="2">
        <v>14</v>
      </c>
      <c r="B682" s="35" t="s">
        <v>651</v>
      </c>
      <c r="C682" s="151">
        <f t="shared" si="209"/>
        <v>3</v>
      </c>
      <c r="D682" s="81">
        <f t="shared" si="206"/>
        <v>0</v>
      </c>
      <c r="E682" s="35"/>
      <c r="F682" s="135">
        <f t="shared" si="210"/>
        <v>0</v>
      </c>
      <c r="G682" s="81"/>
      <c r="H682" s="81"/>
      <c r="I682" s="71"/>
      <c r="J682" s="72"/>
      <c r="K682" s="73"/>
      <c r="L682" s="71"/>
      <c r="M682" s="71"/>
      <c r="N682" s="72"/>
      <c r="O682" s="71"/>
      <c r="P682" s="71"/>
      <c r="Q682" s="71"/>
      <c r="R682" s="72"/>
      <c r="S682" s="71"/>
      <c r="T682" s="71"/>
      <c r="U682" s="71">
        <v>3</v>
      </c>
      <c r="V682" s="72">
        <v>69</v>
      </c>
      <c r="W682" s="73">
        <v>3</v>
      </c>
      <c r="X682" s="74">
        <v>69</v>
      </c>
      <c r="Y682" s="74"/>
      <c r="Z682" s="71"/>
      <c r="AA682" s="72"/>
      <c r="AB682" s="73"/>
      <c r="AC682" s="75"/>
      <c r="AD682" s="71"/>
      <c r="AE682" s="77"/>
      <c r="AF682" s="77"/>
    </row>
    <row r="683" spans="1:32" ht="15" customHeight="1" outlineLevel="2" x14ac:dyDescent="0.3">
      <c r="A683" s="2">
        <v>15</v>
      </c>
      <c r="B683" s="35" t="s">
        <v>652</v>
      </c>
      <c r="C683" s="151">
        <f t="shared" si="209"/>
        <v>2</v>
      </c>
      <c r="D683" s="81">
        <f t="shared" si="206"/>
        <v>1</v>
      </c>
      <c r="E683" s="35"/>
      <c r="F683" s="135">
        <f t="shared" si="210"/>
        <v>0</v>
      </c>
      <c r="G683" s="81"/>
      <c r="H683" s="81"/>
      <c r="I683" s="71">
        <v>1</v>
      </c>
      <c r="J683" s="72">
        <v>387.6</v>
      </c>
      <c r="K683" s="73"/>
      <c r="L683" s="74"/>
      <c r="M683" s="71"/>
      <c r="N683" s="72"/>
      <c r="O683" s="71"/>
      <c r="P683" s="71"/>
      <c r="Q683" s="71"/>
      <c r="R683" s="72"/>
      <c r="S683" s="71"/>
      <c r="T683" s="71"/>
      <c r="U683" s="71">
        <v>2</v>
      </c>
      <c r="V683" s="72">
        <v>46</v>
      </c>
      <c r="W683" s="73">
        <v>2</v>
      </c>
      <c r="X683" s="74">
        <v>46</v>
      </c>
      <c r="Y683" s="74"/>
      <c r="Z683" s="71"/>
      <c r="AA683" s="72"/>
      <c r="AB683" s="73"/>
      <c r="AC683" s="75"/>
      <c r="AD683" s="71"/>
      <c r="AE683" s="77"/>
      <c r="AF683" s="77"/>
    </row>
    <row r="684" spans="1:32" ht="15.75" customHeight="1" outlineLevel="2" x14ac:dyDescent="0.3">
      <c r="A684" s="2">
        <v>16</v>
      </c>
      <c r="B684" s="35" t="s">
        <v>653</v>
      </c>
      <c r="C684" s="151">
        <f t="shared" si="209"/>
        <v>2</v>
      </c>
      <c r="D684" s="81">
        <f t="shared" si="206"/>
        <v>0</v>
      </c>
      <c r="E684" s="35"/>
      <c r="F684" s="135">
        <f t="shared" si="210"/>
        <v>0</v>
      </c>
      <c r="G684" s="81"/>
      <c r="H684" s="81"/>
      <c r="I684" s="71"/>
      <c r="J684" s="72"/>
      <c r="K684" s="73"/>
      <c r="L684" s="71"/>
      <c r="M684" s="71"/>
      <c r="N684" s="72"/>
      <c r="O684" s="71"/>
      <c r="P684" s="71"/>
      <c r="Q684" s="71"/>
      <c r="R684" s="72"/>
      <c r="S684" s="71"/>
      <c r="T684" s="71"/>
      <c r="U684" s="71">
        <v>2</v>
      </c>
      <c r="V684" s="72">
        <v>46</v>
      </c>
      <c r="W684" s="73">
        <v>2</v>
      </c>
      <c r="X684" s="74">
        <v>46</v>
      </c>
      <c r="Y684" s="74"/>
      <c r="Z684" s="71"/>
      <c r="AA684" s="72"/>
      <c r="AB684" s="73"/>
      <c r="AC684" s="75"/>
      <c r="AD684" s="71"/>
      <c r="AE684" s="77"/>
      <c r="AF684" s="77"/>
    </row>
    <row r="685" spans="1:32" ht="15" customHeight="1" outlineLevel="2" x14ac:dyDescent="0.3">
      <c r="A685" s="2">
        <v>17</v>
      </c>
      <c r="B685" s="35" t="s">
        <v>654</v>
      </c>
      <c r="C685" s="151">
        <f t="shared" si="209"/>
        <v>1</v>
      </c>
      <c r="D685" s="81">
        <f t="shared" si="206"/>
        <v>0</v>
      </c>
      <c r="E685" s="35"/>
      <c r="F685" s="135">
        <f t="shared" si="210"/>
        <v>0</v>
      </c>
      <c r="G685" s="81"/>
      <c r="H685" s="81"/>
      <c r="I685" s="71"/>
      <c r="J685" s="72"/>
      <c r="K685" s="73"/>
      <c r="L685" s="71"/>
      <c r="M685" s="71"/>
      <c r="N685" s="72"/>
      <c r="O685" s="71"/>
      <c r="P685" s="71"/>
      <c r="Q685" s="71"/>
      <c r="R685" s="72"/>
      <c r="S685" s="71"/>
      <c r="T685" s="71"/>
      <c r="U685" s="71">
        <v>1</v>
      </c>
      <c r="V685" s="72">
        <v>23</v>
      </c>
      <c r="W685" s="73">
        <v>1</v>
      </c>
      <c r="X685" s="74">
        <v>23</v>
      </c>
      <c r="Y685" s="74"/>
      <c r="Z685" s="71"/>
      <c r="AA685" s="72"/>
      <c r="AB685" s="73"/>
      <c r="AC685" s="75"/>
      <c r="AD685" s="71"/>
      <c r="AE685" s="77"/>
      <c r="AF685" s="77"/>
    </row>
    <row r="686" spans="1:32" ht="15" customHeight="1" outlineLevel="2" x14ac:dyDescent="0.3">
      <c r="A686" s="2">
        <v>18</v>
      </c>
      <c r="B686" s="35" t="s">
        <v>655</v>
      </c>
      <c r="C686" s="151">
        <f t="shared" si="209"/>
        <v>2</v>
      </c>
      <c r="D686" s="81">
        <f t="shared" si="206"/>
        <v>0</v>
      </c>
      <c r="E686" s="35"/>
      <c r="F686" s="135">
        <f t="shared" si="210"/>
        <v>0</v>
      </c>
      <c r="G686" s="81"/>
      <c r="H686" s="81"/>
      <c r="I686" s="71"/>
      <c r="J686" s="72"/>
      <c r="K686" s="73"/>
      <c r="L686" s="71"/>
      <c r="M686" s="71"/>
      <c r="N686" s="72"/>
      <c r="O686" s="71"/>
      <c r="P686" s="71"/>
      <c r="Q686" s="71"/>
      <c r="R686" s="72"/>
      <c r="S686" s="71"/>
      <c r="T686" s="71"/>
      <c r="U686" s="71">
        <v>2</v>
      </c>
      <c r="V686" s="72">
        <v>46</v>
      </c>
      <c r="W686" s="73">
        <v>2</v>
      </c>
      <c r="X686" s="74">
        <v>46</v>
      </c>
      <c r="Y686" s="74"/>
      <c r="Z686" s="71"/>
      <c r="AA686" s="72"/>
      <c r="AB686" s="73"/>
      <c r="AC686" s="75"/>
      <c r="AD686" s="71"/>
      <c r="AE686" s="77"/>
      <c r="AF686" s="77"/>
    </row>
    <row r="687" spans="1:32" ht="15.75" customHeight="1" outlineLevel="2" x14ac:dyDescent="0.3">
      <c r="A687" s="2">
        <v>19</v>
      </c>
      <c r="B687" s="35" t="s">
        <v>656</v>
      </c>
      <c r="C687" s="151">
        <f t="shared" si="209"/>
        <v>2</v>
      </c>
      <c r="D687" s="81">
        <f t="shared" si="206"/>
        <v>0</v>
      </c>
      <c r="E687" s="35"/>
      <c r="F687" s="135">
        <f t="shared" si="210"/>
        <v>0</v>
      </c>
      <c r="G687" s="81"/>
      <c r="H687" s="81"/>
      <c r="I687" s="71"/>
      <c r="J687" s="72"/>
      <c r="K687" s="73"/>
      <c r="L687" s="71"/>
      <c r="M687" s="71"/>
      <c r="N687" s="72"/>
      <c r="O687" s="71"/>
      <c r="P687" s="71"/>
      <c r="Q687" s="71"/>
      <c r="R687" s="72"/>
      <c r="S687" s="71"/>
      <c r="T687" s="71"/>
      <c r="U687" s="71">
        <v>1</v>
      </c>
      <c r="V687" s="72">
        <v>23</v>
      </c>
      <c r="W687" s="73">
        <v>1</v>
      </c>
      <c r="X687" s="74">
        <v>23</v>
      </c>
      <c r="Y687" s="74"/>
      <c r="Z687" s="71">
        <v>1</v>
      </c>
      <c r="AA687" s="72">
        <v>36.6</v>
      </c>
      <c r="AB687" s="73">
        <v>1</v>
      </c>
      <c r="AC687" s="75">
        <v>36</v>
      </c>
      <c r="AD687" s="71"/>
      <c r="AE687" s="77"/>
      <c r="AF687" s="77"/>
    </row>
    <row r="688" spans="1:32" ht="15" customHeight="1" outlineLevel="2" x14ac:dyDescent="0.3">
      <c r="A688" s="2">
        <v>20</v>
      </c>
      <c r="B688" s="35" t="s">
        <v>657</v>
      </c>
      <c r="C688" s="151">
        <f t="shared" si="209"/>
        <v>1</v>
      </c>
      <c r="D688" s="81">
        <f t="shared" si="206"/>
        <v>0</v>
      </c>
      <c r="E688" s="35"/>
      <c r="F688" s="135">
        <f t="shared" si="210"/>
        <v>0</v>
      </c>
      <c r="G688" s="81"/>
      <c r="H688" s="81"/>
      <c r="I688" s="71"/>
      <c r="J688" s="72"/>
      <c r="K688" s="73"/>
      <c r="L688" s="71"/>
      <c r="M688" s="71"/>
      <c r="N688" s="72"/>
      <c r="O688" s="71"/>
      <c r="P688" s="71"/>
      <c r="Q688" s="71"/>
      <c r="R688" s="72"/>
      <c r="S688" s="71"/>
      <c r="T688" s="71"/>
      <c r="U688" s="71">
        <v>1</v>
      </c>
      <c r="V688" s="72">
        <v>23</v>
      </c>
      <c r="W688" s="73">
        <v>1</v>
      </c>
      <c r="X688" s="74">
        <v>23</v>
      </c>
      <c r="Y688" s="74"/>
      <c r="Z688" s="71"/>
      <c r="AA688" s="72"/>
      <c r="AB688" s="73"/>
      <c r="AC688" s="75"/>
      <c r="AD688" s="71"/>
      <c r="AE688" s="77"/>
      <c r="AF688" s="77"/>
    </row>
    <row r="689" spans="1:32" ht="15" customHeight="1" outlineLevel="2" x14ac:dyDescent="0.3">
      <c r="A689" s="2">
        <v>21</v>
      </c>
      <c r="B689" s="35" t="s">
        <v>658</v>
      </c>
      <c r="C689" s="151">
        <f t="shared" si="209"/>
        <v>0</v>
      </c>
      <c r="D689" s="81">
        <f t="shared" si="206"/>
        <v>0</v>
      </c>
      <c r="E689" s="35"/>
      <c r="F689" s="135">
        <f t="shared" si="210"/>
        <v>0</v>
      </c>
      <c r="G689" s="81"/>
      <c r="H689" s="81"/>
      <c r="I689" s="71"/>
      <c r="J689" s="72"/>
      <c r="K689" s="73"/>
      <c r="L689" s="71"/>
      <c r="M689" s="71"/>
      <c r="N689" s="72"/>
      <c r="O689" s="71"/>
      <c r="P689" s="71"/>
      <c r="Q689" s="71"/>
      <c r="R689" s="72"/>
      <c r="S689" s="71"/>
      <c r="T689" s="71"/>
      <c r="U689" s="71"/>
      <c r="V689" s="72">
        <v>0</v>
      </c>
      <c r="W689" s="73"/>
      <c r="X689" s="74"/>
      <c r="Y689" s="74"/>
      <c r="Z689" s="71"/>
      <c r="AA689" s="72"/>
      <c r="AB689" s="73"/>
      <c r="AC689" s="75"/>
      <c r="AD689" s="71"/>
      <c r="AE689" s="77"/>
      <c r="AF689" s="77"/>
    </row>
    <row r="690" spans="1:32" ht="15.75" customHeight="1" outlineLevel="2" x14ac:dyDescent="0.3">
      <c r="A690" s="2">
        <v>22</v>
      </c>
      <c r="B690" s="35" t="s">
        <v>659</v>
      </c>
      <c r="C690" s="151">
        <f t="shared" si="209"/>
        <v>2</v>
      </c>
      <c r="D690" s="81">
        <f t="shared" si="206"/>
        <v>0</v>
      </c>
      <c r="E690" s="35"/>
      <c r="F690" s="135">
        <f t="shared" si="210"/>
        <v>0</v>
      </c>
      <c r="G690" s="81"/>
      <c r="H690" s="81"/>
      <c r="I690" s="71"/>
      <c r="J690" s="72"/>
      <c r="K690" s="73"/>
      <c r="L690" s="71"/>
      <c r="M690" s="71"/>
      <c r="N690" s="72"/>
      <c r="O690" s="71"/>
      <c r="P690" s="71"/>
      <c r="Q690" s="71"/>
      <c r="R690" s="72"/>
      <c r="S690" s="71"/>
      <c r="T690" s="71"/>
      <c r="U690" s="71">
        <v>2</v>
      </c>
      <c r="V690" s="72">
        <v>46</v>
      </c>
      <c r="W690" s="73">
        <v>2</v>
      </c>
      <c r="X690" s="74">
        <v>46</v>
      </c>
      <c r="Y690" s="74"/>
      <c r="Z690" s="71"/>
      <c r="AA690" s="72"/>
      <c r="AB690" s="73"/>
      <c r="AC690" s="75"/>
      <c r="AD690" s="71"/>
      <c r="AE690" s="77"/>
      <c r="AF690" s="77"/>
    </row>
    <row r="691" spans="1:32" ht="15" customHeight="1" outlineLevel="2" x14ac:dyDescent="0.3">
      <c r="A691" s="2">
        <v>23</v>
      </c>
      <c r="B691" s="35" t="s">
        <v>660</v>
      </c>
      <c r="C691" s="151">
        <f t="shared" si="209"/>
        <v>0</v>
      </c>
      <c r="D691" s="81">
        <f t="shared" si="206"/>
        <v>0</v>
      </c>
      <c r="E691" s="35"/>
      <c r="F691" s="135">
        <f t="shared" si="210"/>
        <v>0</v>
      </c>
      <c r="G691" s="81"/>
      <c r="H691" s="81"/>
      <c r="I691" s="71"/>
      <c r="J691" s="72"/>
      <c r="K691" s="73"/>
      <c r="L691" s="71"/>
      <c r="M691" s="71"/>
      <c r="N691" s="72"/>
      <c r="O691" s="71"/>
      <c r="P691" s="71"/>
      <c r="Q691" s="71"/>
      <c r="R691" s="72"/>
      <c r="S691" s="71"/>
      <c r="T691" s="71"/>
      <c r="U691" s="71"/>
      <c r="V691" s="72"/>
      <c r="W691" s="73"/>
      <c r="X691" s="71"/>
      <c r="Y691" s="71"/>
      <c r="Z691" s="71"/>
      <c r="AA691" s="72"/>
      <c r="AB691" s="73"/>
      <c r="AC691" s="75"/>
      <c r="AD691" s="71"/>
      <c r="AE691" s="77"/>
      <c r="AF691" s="77"/>
    </row>
    <row r="692" spans="1:32" ht="15" customHeight="1" outlineLevel="1" x14ac:dyDescent="0.3">
      <c r="A692" s="176"/>
      <c r="B692" s="160"/>
      <c r="C692" s="26"/>
      <c r="D692" s="26"/>
      <c r="E692" s="26"/>
      <c r="F692" s="81"/>
      <c r="G692" s="81"/>
      <c r="H692" s="81"/>
      <c r="I692" s="71"/>
      <c r="J692" s="72"/>
      <c r="K692" s="73"/>
      <c r="L692" s="71"/>
      <c r="M692" s="71"/>
      <c r="N692" s="72"/>
      <c r="O692" s="71"/>
      <c r="P692" s="71"/>
      <c r="Q692" s="71"/>
      <c r="R692" s="72"/>
      <c r="S692" s="71"/>
      <c r="T692" s="71"/>
      <c r="U692" s="71"/>
      <c r="V692" s="72"/>
      <c r="W692" s="73"/>
      <c r="X692" s="71"/>
      <c r="Y692" s="71"/>
      <c r="Z692" s="71"/>
      <c r="AA692" s="72"/>
      <c r="AB692" s="73"/>
      <c r="AC692" s="75"/>
      <c r="AD692" s="76"/>
      <c r="AE692" s="77"/>
      <c r="AF692" s="77"/>
    </row>
    <row r="693" spans="1:32" ht="15.75" customHeight="1" outlineLevel="1" x14ac:dyDescent="0.3">
      <c r="A693" s="2"/>
      <c r="B693" s="44" t="s">
        <v>661</v>
      </c>
      <c r="C693" s="65">
        <f t="shared" ref="C693" si="211">SUM(C694:C708)</f>
        <v>0</v>
      </c>
      <c r="D693" s="25">
        <f t="shared" ref="D693:D708" si="212">I693+M693+Q693</f>
        <v>14</v>
      </c>
      <c r="E693" s="44"/>
      <c r="F693" s="65">
        <f t="shared" ref="F693" si="213">SUM(F694:F708)</f>
        <v>0</v>
      </c>
      <c r="G693" s="112"/>
      <c r="H693" s="112"/>
      <c r="I693" s="65">
        <f t="shared" ref="I693:AC693" si="214">SUM(I694:I708)</f>
        <v>14</v>
      </c>
      <c r="J693" s="66">
        <f t="shared" si="214"/>
        <v>5426.4000000000005</v>
      </c>
      <c r="K693" s="68">
        <f t="shared" si="214"/>
        <v>0</v>
      </c>
      <c r="L693" s="65">
        <f t="shared" si="214"/>
        <v>0</v>
      </c>
      <c r="M693" s="65"/>
      <c r="N693" s="66"/>
      <c r="O693" s="65"/>
      <c r="P693" s="65"/>
      <c r="Q693" s="65"/>
      <c r="R693" s="66"/>
      <c r="S693" s="65"/>
      <c r="T693" s="65"/>
      <c r="U693" s="65">
        <f t="shared" si="214"/>
        <v>15</v>
      </c>
      <c r="V693" s="66">
        <f t="shared" si="214"/>
        <v>345</v>
      </c>
      <c r="W693" s="68">
        <f t="shared" si="214"/>
        <v>0</v>
      </c>
      <c r="X693" s="67">
        <f t="shared" si="214"/>
        <v>0</v>
      </c>
      <c r="Y693" s="67"/>
      <c r="Z693" s="65">
        <f t="shared" si="214"/>
        <v>15</v>
      </c>
      <c r="AA693" s="66">
        <f t="shared" si="214"/>
        <v>549.00000000000011</v>
      </c>
      <c r="AB693" s="68">
        <f t="shared" si="214"/>
        <v>0</v>
      </c>
      <c r="AC693" s="69">
        <f t="shared" si="214"/>
        <v>0</v>
      </c>
      <c r="AD693" s="65"/>
      <c r="AE693" s="77"/>
      <c r="AF693" s="77"/>
    </row>
    <row r="694" spans="1:32" ht="15" customHeight="1" outlineLevel="2" x14ac:dyDescent="0.3">
      <c r="A694" s="2">
        <v>1</v>
      </c>
      <c r="B694" s="35" t="s">
        <v>662</v>
      </c>
      <c r="C694" s="151">
        <f t="shared" ref="C694:C708" si="215">F694+W694+AB694</f>
        <v>0</v>
      </c>
      <c r="D694" s="81">
        <f t="shared" si="212"/>
        <v>1</v>
      </c>
      <c r="E694" s="35"/>
      <c r="F694" s="135">
        <f t="shared" ref="F694:F708" si="216">K694+O694+S694</f>
        <v>0</v>
      </c>
      <c r="G694" s="81"/>
      <c r="H694" s="81"/>
      <c r="I694" s="71">
        <v>1</v>
      </c>
      <c r="J694" s="72">
        <f t="shared" ref="J694:J708" si="217">387.6*I694</f>
        <v>387.6</v>
      </c>
      <c r="K694" s="73">
        <v>0</v>
      </c>
      <c r="L694" s="74">
        <v>0</v>
      </c>
      <c r="M694" s="74"/>
      <c r="N694" s="74"/>
      <c r="O694" s="74"/>
      <c r="P694" s="74"/>
      <c r="Q694" s="74"/>
      <c r="R694" s="74"/>
      <c r="S694" s="74"/>
      <c r="T694" s="74"/>
      <c r="U694" s="71">
        <v>1</v>
      </c>
      <c r="V694" s="72">
        <f>U694*23</f>
        <v>23</v>
      </c>
      <c r="W694" s="73">
        <v>0</v>
      </c>
      <c r="X694" s="74">
        <v>0</v>
      </c>
      <c r="Y694" s="74"/>
      <c r="Z694" s="71">
        <v>1</v>
      </c>
      <c r="AA694" s="72">
        <f t="shared" ref="AA694:AA708" si="218">Z694*36.6</f>
        <v>36.6</v>
      </c>
      <c r="AB694" s="73">
        <v>0</v>
      </c>
      <c r="AC694" s="80">
        <v>0</v>
      </c>
      <c r="AD694" s="71"/>
      <c r="AE694" s="77"/>
      <c r="AF694" s="77"/>
    </row>
    <row r="695" spans="1:32" ht="15" customHeight="1" outlineLevel="2" x14ac:dyDescent="0.3">
      <c r="A695" s="2">
        <f>A694+1</f>
        <v>2</v>
      </c>
      <c r="B695" s="35" t="s">
        <v>663</v>
      </c>
      <c r="C695" s="151">
        <f t="shared" si="215"/>
        <v>0</v>
      </c>
      <c r="D695" s="81">
        <f t="shared" si="212"/>
        <v>1</v>
      </c>
      <c r="E695" s="35"/>
      <c r="F695" s="135">
        <f t="shared" si="216"/>
        <v>0</v>
      </c>
      <c r="G695" s="81"/>
      <c r="H695" s="81"/>
      <c r="I695" s="71">
        <v>1</v>
      </c>
      <c r="J695" s="72">
        <f t="shared" si="217"/>
        <v>387.6</v>
      </c>
      <c r="K695" s="73">
        <v>0</v>
      </c>
      <c r="L695" s="74">
        <v>0</v>
      </c>
      <c r="M695" s="74"/>
      <c r="N695" s="74"/>
      <c r="O695" s="74"/>
      <c r="P695" s="74"/>
      <c r="Q695" s="74"/>
      <c r="R695" s="74"/>
      <c r="S695" s="74"/>
      <c r="T695" s="74"/>
      <c r="U695" s="71">
        <v>1</v>
      </c>
      <c r="V695" s="72">
        <f t="shared" ref="V695:V708" si="219">U695*23</f>
        <v>23</v>
      </c>
      <c r="W695" s="73">
        <v>0</v>
      </c>
      <c r="X695" s="74">
        <v>0</v>
      </c>
      <c r="Y695" s="74"/>
      <c r="Z695" s="71">
        <v>1</v>
      </c>
      <c r="AA695" s="72">
        <f t="shared" si="218"/>
        <v>36.6</v>
      </c>
      <c r="AB695" s="73">
        <v>0</v>
      </c>
      <c r="AC695" s="80">
        <v>0</v>
      </c>
      <c r="AD695" s="71"/>
      <c r="AE695" s="77"/>
      <c r="AF695" s="77"/>
    </row>
    <row r="696" spans="1:32" ht="15" customHeight="1" outlineLevel="2" x14ac:dyDescent="0.3">
      <c r="A696" s="2">
        <f t="shared" ref="A696:A708" si="220">A695+1</f>
        <v>3</v>
      </c>
      <c r="B696" s="35" t="s">
        <v>664</v>
      </c>
      <c r="C696" s="151">
        <f t="shared" si="215"/>
        <v>0</v>
      </c>
      <c r="D696" s="81">
        <f t="shared" si="212"/>
        <v>1</v>
      </c>
      <c r="E696" s="35"/>
      <c r="F696" s="135">
        <f t="shared" si="216"/>
        <v>0</v>
      </c>
      <c r="G696" s="81"/>
      <c r="H696" s="81"/>
      <c r="I696" s="71">
        <v>1</v>
      </c>
      <c r="J696" s="72">
        <f t="shared" si="217"/>
        <v>387.6</v>
      </c>
      <c r="K696" s="73">
        <v>0</v>
      </c>
      <c r="L696" s="74">
        <v>0</v>
      </c>
      <c r="M696" s="74"/>
      <c r="N696" s="74"/>
      <c r="O696" s="74"/>
      <c r="P696" s="74"/>
      <c r="Q696" s="74"/>
      <c r="R696" s="74"/>
      <c r="S696" s="74"/>
      <c r="T696" s="74"/>
      <c r="U696" s="71">
        <v>1</v>
      </c>
      <c r="V696" s="72">
        <f t="shared" si="219"/>
        <v>23</v>
      </c>
      <c r="W696" s="73">
        <v>0</v>
      </c>
      <c r="X696" s="74">
        <v>0</v>
      </c>
      <c r="Y696" s="74"/>
      <c r="Z696" s="71">
        <v>1</v>
      </c>
      <c r="AA696" s="72">
        <f t="shared" si="218"/>
        <v>36.6</v>
      </c>
      <c r="AB696" s="73">
        <v>0</v>
      </c>
      <c r="AC696" s="80">
        <v>0</v>
      </c>
      <c r="AD696" s="71"/>
      <c r="AE696" s="77"/>
      <c r="AF696" s="77"/>
    </row>
    <row r="697" spans="1:32" ht="15" customHeight="1" outlineLevel="2" x14ac:dyDescent="0.3">
      <c r="A697" s="2">
        <f t="shared" si="220"/>
        <v>4</v>
      </c>
      <c r="B697" s="35" t="s">
        <v>665</v>
      </c>
      <c r="C697" s="151">
        <f t="shared" si="215"/>
        <v>0</v>
      </c>
      <c r="D697" s="81">
        <f t="shared" si="212"/>
        <v>1</v>
      </c>
      <c r="E697" s="35"/>
      <c r="F697" s="135">
        <f t="shared" si="216"/>
        <v>0</v>
      </c>
      <c r="G697" s="81"/>
      <c r="H697" s="81"/>
      <c r="I697" s="71">
        <v>1</v>
      </c>
      <c r="J697" s="72">
        <f t="shared" si="217"/>
        <v>387.6</v>
      </c>
      <c r="K697" s="73">
        <v>0</v>
      </c>
      <c r="L697" s="74">
        <v>0</v>
      </c>
      <c r="M697" s="74"/>
      <c r="N697" s="74"/>
      <c r="O697" s="74"/>
      <c r="P697" s="74"/>
      <c r="Q697" s="74"/>
      <c r="R697" s="74"/>
      <c r="S697" s="74"/>
      <c r="T697" s="74"/>
      <c r="U697" s="71">
        <v>1</v>
      </c>
      <c r="V697" s="72">
        <f t="shared" si="219"/>
        <v>23</v>
      </c>
      <c r="W697" s="73">
        <v>0</v>
      </c>
      <c r="X697" s="74">
        <v>0</v>
      </c>
      <c r="Y697" s="74"/>
      <c r="Z697" s="71">
        <v>1</v>
      </c>
      <c r="AA697" s="72">
        <f t="shared" si="218"/>
        <v>36.6</v>
      </c>
      <c r="AB697" s="73">
        <v>0</v>
      </c>
      <c r="AC697" s="80">
        <v>0</v>
      </c>
      <c r="AD697" s="71"/>
      <c r="AE697" s="77"/>
      <c r="AF697" s="77"/>
    </row>
    <row r="698" spans="1:32" ht="15" customHeight="1" outlineLevel="2" x14ac:dyDescent="0.3">
      <c r="A698" s="2">
        <f t="shared" si="220"/>
        <v>5</v>
      </c>
      <c r="B698" s="35" t="s">
        <v>666</v>
      </c>
      <c r="C698" s="151">
        <f t="shared" si="215"/>
        <v>0</v>
      </c>
      <c r="D698" s="81">
        <f t="shared" si="212"/>
        <v>1</v>
      </c>
      <c r="E698" s="35"/>
      <c r="F698" s="135">
        <f t="shared" si="216"/>
        <v>0</v>
      </c>
      <c r="G698" s="81"/>
      <c r="H698" s="81"/>
      <c r="I698" s="71">
        <v>1</v>
      </c>
      <c r="J698" s="72">
        <f t="shared" si="217"/>
        <v>387.6</v>
      </c>
      <c r="K698" s="73">
        <v>0</v>
      </c>
      <c r="L698" s="74">
        <v>0</v>
      </c>
      <c r="M698" s="74"/>
      <c r="N698" s="74"/>
      <c r="O698" s="74"/>
      <c r="P698" s="74"/>
      <c r="Q698" s="74"/>
      <c r="R698" s="74"/>
      <c r="S698" s="74"/>
      <c r="T698" s="74"/>
      <c r="U698" s="71">
        <v>1</v>
      </c>
      <c r="V698" s="72">
        <f t="shared" si="219"/>
        <v>23</v>
      </c>
      <c r="W698" s="73">
        <v>0</v>
      </c>
      <c r="X698" s="74">
        <v>0</v>
      </c>
      <c r="Y698" s="74"/>
      <c r="Z698" s="71">
        <v>1</v>
      </c>
      <c r="AA698" s="72">
        <f t="shared" si="218"/>
        <v>36.6</v>
      </c>
      <c r="AB698" s="73">
        <v>0</v>
      </c>
      <c r="AC698" s="80">
        <v>0</v>
      </c>
      <c r="AD698" s="71"/>
      <c r="AE698" s="77"/>
      <c r="AF698" s="77"/>
    </row>
    <row r="699" spans="1:32" ht="15" customHeight="1" outlineLevel="2" x14ac:dyDescent="0.3">
      <c r="A699" s="2">
        <f t="shared" si="220"/>
        <v>6</v>
      </c>
      <c r="B699" s="35" t="s">
        <v>667</v>
      </c>
      <c r="C699" s="151">
        <f t="shared" si="215"/>
        <v>0</v>
      </c>
      <c r="D699" s="81">
        <f t="shared" si="212"/>
        <v>1</v>
      </c>
      <c r="E699" s="35"/>
      <c r="F699" s="135">
        <f t="shared" si="216"/>
        <v>0</v>
      </c>
      <c r="G699" s="81"/>
      <c r="H699" s="81"/>
      <c r="I699" s="71">
        <v>1</v>
      </c>
      <c r="J699" s="72">
        <f t="shared" si="217"/>
        <v>387.6</v>
      </c>
      <c r="K699" s="73">
        <v>0</v>
      </c>
      <c r="L699" s="74">
        <v>0</v>
      </c>
      <c r="M699" s="74"/>
      <c r="N699" s="74"/>
      <c r="O699" s="74"/>
      <c r="P699" s="74"/>
      <c r="Q699" s="74"/>
      <c r="R699" s="74"/>
      <c r="S699" s="74"/>
      <c r="T699" s="74"/>
      <c r="U699" s="71">
        <v>1</v>
      </c>
      <c r="V699" s="72">
        <f t="shared" si="219"/>
        <v>23</v>
      </c>
      <c r="W699" s="73">
        <v>0</v>
      </c>
      <c r="X699" s="74">
        <v>0</v>
      </c>
      <c r="Y699" s="74"/>
      <c r="Z699" s="71">
        <v>1</v>
      </c>
      <c r="AA699" s="72">
        <f t="shared" si="218"/>
        <v>36.6</v>
      </c>
      <c r="AB699" s="73">
        <v>0</v>
      </c>
      <c r="AC699" s="80">
        <v>0</v>
      </c>
      <c r="AD699" s="71"/>
      <c r="AE699" s="77"/>
      <c r="AF699" s="77"/>
    </row>
    <row r="700" spans="1:32" ht="15" customHeight="1" outlineLevel="2" x14ac:dyDescent="0.3">
      <c r="A700" s="2">
        <f t="shared" si="220"/>
        <v>7</v>
      </c>
      <c r="B700" s="35" t="s">
        <v>668</v>
      </c>
      <c r="C700" s="151">
        <f t="shared" si="215"/>
        <v>0</v>
      </c>
      <c r="D700" s="81">
        <f t="shared" si="212"/>
        <v>1</v>
      </c>
      <c r="E700" s="35"/>
      <c r="F700" s="135">
        <f t="shared" si="216"/>
        <v>0</v>
      </c>
      <c r="G700" s="81"/>
      <c r="H700" s="81"/>
      <c r="I700" s="71">
        <v>1</v>
      </c>
      <c r="J700" s="72">
        <f t="shared" si="217"/>
        <v>387.6</v>
      </c>
      <c r="K700" s="73">
        <v>0</v>
      </c>
      <c r="L700" s="74">
        <v>0</v>
      </c>
      <c r="M700" s="74"/>
      <c r="N700" s="74"/>
      <c r="O700" s="74"/>
      <c r="P700" s="74"/>
      <c r="Q700" s="74"/>
      <c r="R700" s="74"/>
      <c r="S700" s="74"/>
      <c r="T700" s="74"/>
      <c r="U700" s="71">
        <v>1</v>
      </c>
      <c r="V700" s="72">
        <f t="shared" si="219"/>
        <v>23</v>
      </c>
      <c r="W700" s="73">
        <v>0</v>
      </c>
      <c r="X700" s="74">
        <v>0</v>
      </c>
      <c r="Y700" s="74"/>
      <c r="Z700" s="71">
        <v>1</v>
      </c>
      <c r="AA700" s="72">
        <f t="shared" si="218"/>
        <v>36.6</v>
      </c>
      <c r="AB700" s="73">
        <v>0</v>
      </c>
      <c r="AC700" s="80">
        <v>0</v>
      </c>
      <c r="AD700" s="71"/>
      <c r="AE700" s="77"/>
      <c r="AF700" s="77"/>
    </row>
    <row r="701" spans="1:32" ht="15" customHeight="1" outlineLevel="2" x14ac:dyDescent="0.3">
      <c r="A701" s="2">
        <f t="shared" si="220"/>
        <v>8</v>
      </c>
      <c r="B701" s="35" t="s">
        <v>669</v>
      </c>
      <c r="C701" s="151">
        <f t="shared" si="215"/>
        <v>0</v>
      </c>
      <c r="D701" s="81">
        <f t="shared" si="212"/>
        <v>1</v>
      </c>
      <c r="E701" s="35"/>
      <c r="F701" s="135">
        <f t="shared" si="216"/>
        <v>0</v>
      </c>
      <c r="G701" s="81"/>
      <c r="H701" s="81"/>
      <c r="I701" s="71">
        <v>1</v>
      </c>
      <c r="J701" s="72">
        <f t="shared" si="217"/>
        <v>387.6</v>
      </c>
      <c r="K701" s="73">
        <v>0</v>
      </c>
      <c r="L701" s="74">
        <v>0</v>
      </c>
      <c r="M701" s="74"/>
      <c r="N701" s="74"/>
      <c r="O701" s="74"/>
      <c r="P701" s="74"/>
      <c r="Q701" s="74"/>
      <c r="R701" s="74"/>
      <c r="S701" s="74"/>
      <c r="T701" s="74"/>
      <c r="U701" s="71">
        <v>1</v>
      </c>
      <c r="V701" s="72">
        <f t="shared" si="219"/>
        <v>23</v>
      </c>
      <c r="W701" s="73">
        <v>0</v>
      </c>
      <c r="X701" s="74">
        <v>0</v>
      </c>
      <c r="Y701" s="74"/>
      <c r="Z701" s="71">
        <v>1</v>
      </c>
      <c r="AA701" s="72">
        <f t="shared" si="218"/>
        <v>36.6</v>
      </c>
      <c r="AB701" s="73">
        <v>0</v>
      </c>
      <c r="AC701" s="80">
        <v>0</v>
      </c>
      <c r="AD701" s="71"/>
      <c r="AE701" s="77"/>
      <c r="AF701" s="77"/>
    </row>
    <row r="702" spans="1:32" ht="15" customHeight="1" outlineLevel="2" x14ac:dyDescent="0.3">
      <c r="A702" s="2">
        <f t="shared" si="220"/>
        <v>9</v>
      </c>
      <c r="B702" s="35" t="s">
        <v>670</v>
      </c>
      <c r="C702" s="151">
        <f t="shared" si="215"/>
        <v>0</v>
      </c>
      <c r="D702" s="81">
        <f t="shared" si="212"/>
        <v>0</v>
      </c>
      <c r="E702" s="35"/>
      <c r="F702" s="135">
        <f t="shared" si="216"/>
        <v>0</v>
      </c>
      <c r="G702" s="81"/>
      <c r="H702" s="81"/>
      <c r="I702" s="71"/>
      <c r="J702" s="72">
        <f t="shared" si="217"/>
        <v>0</v>
      </c>
      <c r="K702" s="73">
        <v>0</v>
      </c>
      <c r="L702" s="74">
        <v>0</v>
      </c>
      <c r="M702" s="74"/>
      <c r="N702" s="74"/>
      <c r="O702" s="74"/>
      <c r="P702" s="74"/>
      <c r="Q702" s="74"/>
      <c r="R702" s="74"/>
      <c r="S702" s="74"/>
      <c r="T702" s="74"/>
      <c r="U702" s="71">
        <v>1</v>
      </c>
      <c r="V702" s="72">
        <f t="shared" si="219"/>
        <v>23</v>
      </c>
      <c r="W702" s="73">
        <v>0</v>
      </c>
      <c r="X702" s="74">
        <v>0</v>
      </c>
      <c r="Y702" s="74"/>
      <c r="Z702" s="71">
        <v>1</v>
      </c>
      <c r="AA702" s="72">
        <f t="shared" si="218"/>
        <v>36.6</v>
      </c>
      <c r="AB702" s="73">
        <v>0</v>
      </c>
      <c r="AC702" s="80">
        <v>0</v>
      </c>
      <c r="AD702" s="71"/>
      <c r="AE702" s="77"/>
      <c r="AF702" s="77"/>
    </row>
    <row r="703" spans="1:32" ht="15" customHeight="1" outlineLevel="2" x14ac:dyDescent="0.3">
      <c r="A703" s="2">
        <f t="shared" si="220"/>
        <v>10</v>
      </c>
      <c r="B703" s="35" t="s">
        <v>671</v>
      </c>
      <c r="C703" s="151">
        <f t="shared" si="215"/>
        <v>0</v>
      </c>
      <c r="D703" s="81">
        <f t="shared" si="212"/>
        <v>1</v>
      </c>
      <c r="E703" s="35"/>
      <c r="F703" s="135">
        <f t="shared" si="216"/>
        <v>0</v>
      </c>
      <c r="G703" s="81"/>
      <c r="H703" s="81"/>
      <c r="I703" s="71">
        <v>1</v>
      </c>
      <c r="J703" s="72">
        <f t="shared" si="217"/>
        <v>387.6</v>
      </c>
      <c r="K703" s="73">
        <v>0</v>
      </c>
      <c r="L703" s="74">
        <v>0</v>
      </c>
      <c r="M703" s="74"/>
      <c r="N703" s="74"/>
      <c r="O703" s="74"/>
      <c r="P703" s="74"/>
      <c r="Q703" s="74"/>
      <c r="R703" s="74"/>
      <c r="S703" s="74"/>
      <c r="T703" s="74"/>
      <c r="U703" s="71">
        <v>1</v>
      </c>
      <c r="V703" s="72">
        <f t="shared" si="219"/>
        <v>23</v>
      </c>
      <c r="W703" s="73">
        <v>0</v>
      </c>
      <c r="X703" s="74">
        <v>0</v>
      </c>
      <c r="Y703" s="74"/>
      <c r="Z703" s="71">
        <v>1</v>
      </c>
      <c r="AA703" s="72">
        <f t="shared" si="218"/>
        <v>36.6</v>
      </c>
      <c r="AB703" s="73">
        <v>0</v>
      </c>
      <c r="AC703" s="80">
        <v>0</v>
      </c>
      <c r="AD703" s="71"/>
      <c r="AE703" s="77"/>
      <c r="AF703" s="77"/>
    </row>
    <row r="704" spans="1:32" ht="15" customHeight="1" outlineLevel="2" x14ac:dyDescent="0.3">
      <c r="A704" s="2">
        <f t="shared" si="220"/>
        <v>11</v>
      </c>
      <c r="B704" s="35" t="s">
        <v>672</v>
      </c>
      <c r="C704" s="151">
        <f t="shared" si="215"/>
        <v>0</v>
      </c>
      <c r="D704" s="81">
        <f t="shared" si="212"/>
        <v>1</v>
      </c>
      <c r="E704" s="35"/>
      <c r="F704" s="135">
        <f t="shared" si="216"/>
        <v>0</v>
      </c>
      <c r="G704" s="81"/>
      <c r="H704" s="81"/>
      <c r="I704" s="71">
        <v>1</v>
      </c>
      <c r="J704" s="72">
        <f t="shared" si="217"/>
        <v>387.6</v>
      </c>
      <c r="K704" s="73">
        <v>0</v>
      </c>
      <c r="L704" s="74">
        <v>0</v>
      </c>
      <c r="M704" s="74"/>
      <c r="N704" s="74"/>
      <c r="O704" s="74"/>
      <c r="P704" s="74"/>
      <c r="Q704" s="74"/>
      <c r="R704" s="74"/>
      <c r="S704" s="74"/>
      <c r="T704" s="74"/>
      <c r="U704" s="71">
        <v>1</v>
      </c>
      <c r="V704" s="72">
        <f t="shared" si="219"/>
        <v>23</v>
      </c>
      <c r="W704" s="73">
        <v>0</v>
      </c>
      <c r="X704" s="74">
        <v>0</v>
      </c>
      <c r="Y704" s="74"/>
      <c r="Z704" s="71">
        <v>1</v>
      </c>
      <c r="AA704" s="72">
        <f t="shared" si="218"/>
        <v>36.6</v>
      </c>
      <c r="AB704" s="73">
        <v>0</v>
      </c>
      <c r="AC704" s="80">
        <v>0</v>
      </c>
      <c r="AD704" s="71"/>
      <c r="AE704" s="77"/>
      <c r="AF704" s="77"/>
    </row>
    <row r="705" spans="1:32" ht="15" customHeight="1" outlineLevel="2" x14ac:dyDescent="0.3">
      <c r="A705" s="2">
        <f t="shared" si="220"/>
        <v>12</v>
      </c>
      <c r="B705" s="35" t="s">
        <v>673</v>
      </c>
      <c r="C705" s="151">
        <f t="shared" si="215"/>
        <v>0</v>
      </c>
      <c r="D705" s="81">
        <f t="shared" si="212"/>
        <v>1</v>
      </c>
      <c r="E705" s="35"/>
      <c r="F705" s="135">
        <f t="shared" si="216"/>
        <v>0</v>
      </c>
      <c r="G705" s="81"/>
      <c r="H705" s="81"/>
      <c r="I705" s="71">
        <v>1</v>
      </c>
      <c r="J705" s="72">
        <f t="shared" si="217"/>
        <v>387.6</v>
      </c>
      <c r="K705" s="73">
        <v>0</v>
      </c>
      <c r="L705" s="74">
        <v>0</v>
      </c>
      <c r="M705" s="74"/>
      <c r="N705" s="74"/>
      <c r="O705" s="74"/>
      <c r="P705" s="74"/>
      <c r="Q705" s="74"/>
      <c r="R705" s="74"/>
      <c r="S705" s="74"/>
      <c r="T705" s="74"/>
      <c r="U705" s="71">
        <v>1</v>
      </c>
      <c r="V705" s="72">
        <f t="shared" si="219"/>
        <v>23</v>
      </c>
      <c r="W705" s="73">
        <v>0</v>
      </c>
      <c r="X705" s="74">
        <v>0</v>
      </c>
      <c r="Y705" s="74"/>
      <c r="Z705" s="71">
        <v>1</v>
      </c>
      <c r="AA705" s="72">
        <f t="shared" si="218"/>
        <v>36.6</v>
      </c>
      <c r="AB705" s="73">
        <v>0</v>
      </c>
      <c r="AC705" s="80">
        <v>0</v>
      </c>
      <c r="AD705" s="71"/>
      <c r="AE705" s="77"/>
      <c r="AF705" s="77"/>
    </row>
    <row r="706" spans="1:32" ht="15" customHeight="1" outlineLevel="2" x14ac:dyDescent="0.3">
      <c r="A706" s="2">
        <f t="shared" si="220"/>
        <v>13</v>
      </c>
      <c r="B706" s="35" t="s">
        <v>674</v>
      </c>
      <c r="C706" s="151">
        <f t="shared" si="215"/>
        <v>0</v>
      </c>
      <c r="D706" s="81">
        <f t="shared" si="212"/>
        <v>1</v>
      </c>
      <c r="E706" s="35"/>
      <c r="F706" s="135">
        <f t="shared" si="216"/>
        <v>0</v>
      </c>
      <c r="G706" s="81"/>
      <c r="H706" s="81"/>
      <c r="I706" s="71">
        <v>1</v>
      </c>
      <c r="J706" s="72">
        <f t="shared" si="217"/>
        <v>387.6</v>
      </c>
      <c r="K706" s="73">
        <v>0</v>
      </c>
      <c r="L706" s="74">
        <v>0</v>
      </c>
      <c r="M706" s="74"/>
      <c r="N706" s="74"/>
      <c r="O706" s="74"/>
      <c r="P706" s="74"/>
      <c r="Q706" s="74"/>
      <c r="R706" s="74"/>
      <c r="S706" s="74"/>
      <c r="T706" s="74"/>
      <c r="U706" s="71">
        <v>1</v>
      </c>
      <c r="V706" s="72">
        <f t="shared" si="219"/>
        <v>23</v>
      </c>
      <c r="W706" s="73">
        <v>0</v>
      </c>
      <c r="X706" s="74">
        <v>0</v>
      </c>
      <c r="Y706" s="74"/>
      <c r="Z706" s="71">
        <v>1</v>
      </c>
      <c r="AA706" s="72">
        <f t="shared" si="218"/>
        <v>36.6</v>
      </c>
      <c r="AB706" s="73">
        <v>0</v>
      </c>
      <c r="AC706" s="80">
        <v>0</v>
      </c>
      <c r="AD706" s="71"/>
      <c r="AE706" s="77"/>
      <c r="AF706" s="77"/>
    </row>
    <row r="707" spans="1:32" ht="15" customHeight="1" outlineLevel="2" x14ac:dyDescent="0.3">
      <c r="A707" s="2">
        <f t="shared" si="220"/>
        <v>14</v>
      </c>
      <c r="B707" s="35" t="s">
        <v>675</v>
      </c>
      <c r="C707" s="151">
        <f t="shared" si="215"/>
        <v>0</v>
      </c>
      <c r="D707" s="81">
        <f t="shared" si="212"/>
        <v>1</v>
      </c>
      <c r="E707" s="35"/>
      <c r="F707" s="135">
        <f t="shared" si="216"/>
        <v>0</v>
      </c>
      <c r="G707" s="81"/>
      <c r="H707" s="81"/>
      <c r="I707" s="71">
        <v>1</v>
      </c>
      <c r="J707" s="72">
        <f t="shared" si="217"/>
        <v>387.6</v>
      </c>
      <c r="K707" s="73">
        <v>0</v>
      </c>
      <c r="L707" s="74">
        <v>0</v>
      </c>
      <c r="M707" s="74"/>
      <c r="N707" s="74"/>
      <c r="O707" s="74"/>
      <c r="P707" s="74"/>
      <c r="Q707" s="74"/>
      <c r="R707" s="74"/>
      <c r="S707" s="74"/>
      <c r="T707" s="74"/>
      <c r="U707" s="71">
        <v>1</v>
      </c>
      <c r="V707" s="72">
        <f t="shared" si="219"/>
        <v>23</v>
      </c>
      <c r="W707" s="73">
        <v>0</v>
      </c>
      <c r="X707" s="74">
        <v>0</v>
      </c>
      <c r="Y707" s="74"/>
      <c r="Z707" s="71">
        <v>1</v>
      </c>
      <c r="AA707" s="72">
        <f t="shared" si="218"/>
        <v>36.6</v>
      </c>
      <c r="AB707" s="73">
        <v>0</v>
      </c>
      <c r="AC707" s="80">
        <v>0</v>
      </c>
      <c r="AD707" s="71"/>
      <c r="AE707" s="77"/>
      <c r="AF707" s="77"/>
    </row>
    <row r="708" spans="1:32" ht="15" customHeight="1" outlineLevel="2" x14ac:dyDescent="0.3">
      <c r="A708" s="2">
        <f t="shared" si="220"/>
        <v>15</v>
      </c>
      <c r="B708" s="35" t="s">
        <v>676</v>
      </c>
      <c r="C708" s="151">
        <f t="shared" si="215"/>
        <v>0</v>
      </c>
      <c r="D708" s="81">
        <f t="shared" si="212"/>
        <v>1</v>
      </c>
      <c r="E708" s="35"/>
      <c r="F708" s="135">
        <f t="shared" si="216"/>
        <v>0</v>
      </c>
      <c r="G708" s="81"/>
      <c r="H708" s="81"/>
      <c r="I708" s="71">
        <v>1</v>
      </c>
      <c r="J708" s="72">
        <f t="shared" si="217"/>
        <v>387.6</v>
      </c>
      <c r="K708" s="73">
        <v>0</v>
      </c>
      <c r="L708" s="74">
        <v>0</v>
      </c>
      <c r="M708" s="74"/>
      <c r="N708" s="74"/>
      <c r="O708" s="74"/>
      <c r="P708" s="74"/>
      <c r="Q708" s="74"/>
      <c r="R708" s="74"/>
      <c r="S708" s="74"/>
      <c r="T708" s="74"/>
      <c r="U708" s="71">
        <v>1</v>
      </c>
      <c r="V708" s="72">
        <f t="shared" si="219"/>
        <v>23</v>
      </c>
      <c r="W708" s="73">
        <v>0</v>
      </c>
      <c r="X708" s="74">
        <v>0</v>
      </c>
      <c r="Y708" s="74"/>
      <c r="Z708" s="71">
        <v>1</v>
      </c>
      <c r="AA708" s="72">
        <f t="shared" si="218"/>
        <v>36.6</v>
      </c>
      <c r="AB708" s="73">
        <v>0</v>
      </c>
      <c r="AC708" s="80">
        <v>0</v>
      </c>
      <c r="AD708" s="71"/>
      <c r="AE708" s="77"/>
      <c r="AF708" s="77"/>
    </row>
    <row r="709" spans="1:32" ht="15" customHeight="1" outlineLevel="1" x14ac:dyDescent="0.3">
      <c r="A709" s="176"/>
      <c r="B709" s="160"/>
      <c r="C709" s="26"/>
      <c r="D709" s="26"/>
      <c r="E709" s="26"/>
      <c r="F709" s="81"/>
      <c r="G709" s="81"/>
      <c r="H709" s="81"/>
      <c r="I709" s="71"/>
      <c r="J709" s="72"/>
      <c r="K709" s="73"/>
      <c r="L709" s="71"/>
      <c r="M709" s="71"/>
      <c r="N709" s="72"/>
      <c r="O709" s="71"/>
      <c r="P709" s="71"/>
      <c r="Q709" s="71"/>
      <c r="R709" s="72"/>
      <c r="S709" s="71"/>
      <c r="T709" s="71"/>
      <c r="U709" s="71"/>
      <c r="V709" s="72"/>
      <c r="W709" s="73"/>
      <c r="X709" s="71"/>
      <c r="Y709" s="71"/>
      <c r="Z709" s="71"/>
      <c r="AA709" s="72"/>
      <c r="AB709" s="73"/>
      <c r="AC709" s="75"/>
      <c r="AD709" s="76"/>
      <c r="AE709" s="77"/>
      <c r="AF709" s="77"/>
    </row>
    <row r="710" spans="1:32" ht="15.75" customHeight="1" outlineLevel="1" x14ac:dyDescent="0.3">
      <c r="A710" s="2"/>
      <c r="B710" s="45" t="s">
        <v>677</v>
      </c>
      <c r="C710" s="65">
        <f t="shared" ref="C710" si="221">SUM(C711:C734)</f>
        <v>49</v>
      </c>
      <c r="D710" s="25">
        <f t="shared" ref="D710:D734" si="222">I710+M710+Q710</f>
        <v>24</v>
      </c>
      <c r="E710" s="45"/>
      <c r="F710" s="65">
        <f t="shared" ref="F710" si="223">SUM(F711:F734)</f>
        <v>24</v>
      </c>
      <c r="G710" s="90"/>
      <c r="H710" s="90"/>
      <c r="I710" s="65">
        <f t="shared" ref="I710:AC710" si="224">SUM(I711:I734)</f>
        <v>24</v>
      </c>
      <c r="J710" s="66">
        <f t="shared" si="224"/>
        <v>9302.4000000000033</v>
      </c>
      <c r="K710" s="68">
        <f t="shared" si="224"/>
        <v>24</v>
      </c>
      <c r="L710" s="66">
        <f t="shared" si="224"/>
        <v>6932.1359999999995</v>
      </c>
      <c r="M710" s="65"/>
      <c r="N710" s="66"/>
      <c r="O710" s="65"/>
      <c r="P710" s="65"/>
      <c r="Q710" s="65"/>
      <c r="R710" s="66"/>
      <c r="S710" s="65"/>
      <c r="T710" s="65"/>
      <c r="U710" s="65">
        <f t="shared" si="224"/>
        <v>169</v>
      </c>
      <c r="V710" s="66">
        <f t="shared" si="224"/>
        <v>3887</v>
      </c>
      <c r="W710" s="68">
        <f t="shared" si="224"/>
        <v>0</v>
      </c>
      <c r="X710" s="67">
        <f t="shared" si="224"/>
        <v>0</v>
      </c>
      <c r="Y710" s="67"/>
      <c r="Z710" s="65">
        <f t="shared" si="224"/>
        <v>25</v>
      </c>
      <c r="AA710" s="66">
        <f t="shared" si="224"/>
        <v>915.3000000000003</v>
      </c>
      <c r="AB710" s="68">
        <f t="shared" si="224"/>
        <v>25</v>
      </c>
      <c r="AC710" s="69">
        <f t="shared" si="224"/>
        <v>819.90000000000032</v>
      </c>
      <c r="AD710" s="65"/>
      <c r="AE710" s="77"/>
      <c r="AF710" s="77"/>
    </row>
    <row r="711" spans="1:32" s="6" customFormat="1" ht="15" customHeight="1" outlineLevel="2" x14ac:dyDescent="0.3">
      <c r="A711" s="2">
        <v>1</v>
      </c>
      <c r="B711" s="40" t="s">
        <v>678</v>
      </c>
      <c r="C711" s="151">
        <f t="shared" ref="C711:C734" si="225">F711+W711+AB711</f>
        <v>2</v>
      </c>
      <c r="D711" s="81">
        <f t="shared" si="222"/>
        <v>1</v>
      </c>
      <c r="E711" s="40"/>
      <c r="F711" s="135">
        <f t="shared" ref="F711:F734" si="226">K711+O711+S711</f>
        <v>1</v>
      </c>
      <c r="G711" s="86"/>
      <c r="H711" s="86"/>
      <c r="I711" s="86">
        <v>1</v>
      </c>
      <c r="J711" s="72">
        <f t="shared" ref="J711:J734" si="227">387.6*I711</f>
        <v>387.6</v>
      </c>
      <c r="K711" s="73">
        <v>1</v>
      </c>
      <c r="L711" s="74">
        <v>288.839</v>
      </c>
      <c r="M711" s="86"/>
      <c r="N711" s="72"/>
      <c r="O711" s="86"/>
      <c r="P711" s="86"/>
      <c r="Q711" s="86"/>
      <c r="R711" s="72"/>
      <c r="S711" s="86"/>
      <c r="T711" s="86"/>
      <c r="U711" s="86">
        <v>8</v>
      </c>
      <c r="V711" s="72">
        <f>U711*23</f>
        <v>184</v>
      </c>
      <c r="W711" s="95">
        <v>0</v>
      </c>
      <c r="X711" s="96">
        <v>0</v>
      </c>
      <c r="Y711" s="96"/>
      <c r="Z711" s="86">
        <v>1</v>
      </c>
      <c r="AA711" s="72">
        <v>36.6</v>
      </c>
      <c r="AB711" s="86">
        <v>1</v>
      </c>
      <c r="AC711" s="75">
        <v>32.795999999999999</v>
      </c>
      <c r="AD711" s="86"/>
      <c r="AE711" s="87"/>
      <c r="AF711" s="87"/>
    </row>
    <row r="712" spans="1:32" s="6" customFormat="1" ht="15" customHeight="1" outlineLevel="2" x14ac:dyDescent="0.3">
      <c r="A712" s="2">
        <f>A711+1</f>
        <v>2</v>
      </c>
      <c r="B712" s="40" t="s">
        <v>679</v>
      </c>
      <c r="C712" s="151">
        <f t="shared" si="225"/>
        <v>2</v>
      </c>
      <c r="D712" s="81">
        <f t="shared" si="222"/>
        <v>1</v>
      </c>
      <c r="E712" s="40"/>
      <c r="F712" s="135">
        <f t="shared" si="226"/>
        <v>1</v>
      </c>
      <c r="G712" s="86"/>
      <c r="H712" s="86"/>
      <c r="I712" s="86">
        <v>1</v>
      </c>
      <c r="J712" s="72">
        <f t="shared" si="227"/>
        <v>387.6</v>
      </c>
      <c r="K712" s="73">
        <v>1</v>
      </c>
      <c r="L712" s="74">
        <v>288.839</v>
      </c>
      <c r="M712" s="86"/>
      <c r="N712" s="72"/>
      <c r="O712" s="86"/>
      <c r="P712" s="86"/>
      <c r="Q712" s="86"/>
      <c r="R712" s="72"/>
      <c r="S712" s="86"/>
      <c r="T712" s="86"/>
      <c r="U712" s="86">
        <v>4</v>
      </c>
      <c r="V712" s="72">
        <f t="shared" ref="V712:V734" si="228">U712*23</f>
        <v>92</v>
      </c>
      <c r="W712" s="95">
        <v>0</v>
      </c>
      <c r="X712" s="96">
        <v>0</v>
      </c>
      <c r="Y712" s="96"/>
      <c r="Z712" s="86">
        <v>1</v>
      </c>
      <c r="AA712" s="72">
        <v>36.6</v>
      </c>
      <c r="AB712" s="86">
        <v>1</v>
      </c>
      <c r="AC712" s="75">
        <v>32.795999999999999</v>
      </c>
      <c r="AD712" s="86"/>
      <c r="AE712" s="87"/>
      <c r="AF712" s="87"/>
    </row>
    <row r="713" spans="1:32" s="6" customFormat="1" ht="15" customHeight="1" outlineLevel="2" x14ac:dyDescent="0.3">
      <c r="A713" s="2">
        <f t="shared" ref="A713:A734" si="229">A712+1</f>
        <v>3</v>
      </c>
      <c r="B713" s="40" t="s">
        <v>680</v>
      </c>
      <c r="C713" s="151">
        <f t="shared" si="225"/>
        <v>2</v>
      </c>
      <c r="D713" s="81">
        <f t="shared" si="222"/>
        <v>1</v>
      </c>
      <c r="E713" s="40"/>
      <c r="F713" s="135">
        <f t="shared" si="226"/>
        <v>1</v>
      </c>
      <c r="G713" s="86"/>
      <c r="H713" s="86"/>
      <c r="I713" s="86">
        <v>1</v>
      </c>
      <c r="J713" s="72">
        <f t="shared" si="227"/>
        <v>387.6</v>
      </c>
      <c r="K713" s="73">
        <v>1</v>
      </c>
      <c r="L713" s="74">
        <v>288.839</v>
      </c>
      <c r="M713" s="86"/>
      <c r="N713" s="72"/>
      <c r="O713" s="86"/>
      <c r="P713" s="86"/>
      <c r="Q713" s="86"/>
      <c r="R713" s="72"/>
      <c r="S713" s="86"/>
      <c r="T713" s="86"/>
      <c r="U713" s="86">
        <v>6</v>
      </c>
      <c r="V713" s="72">
        <f t="shared" si="228"/>
        <v>138</v>
      </c>
      <c r="W713" s="95">
        <v>0</v>
      </c>
      <c r="X713" s="96">
        <v>0</v>
      </c>
      <c r="Y713" s="96"/>
      <c r="Z713" s="86">
        <v>1</v>
      </c>
      <c r="AA713" s="72">
        <v>36.6</v>
      </c>
      <c r="AB713" s="86">
        <v>1</v>
      </c>
      <c r="AC713" s="75">
        <v>32.795999999999999</v>
      </c>
      <c r="AD713" s="86"/>
      <c r="AE713" s="87"/>
      <c r="AF713" s="87"/>
    </row>
    <row r="714" spans="1:32" s="6" customFormat="1" ht="15" customHeight="1" outlineLevel="2" x14ac:dyDescent="0.3">
      <c r="A714" s="2">
        <f t="shared" si="229"/>
        <v>4</v>
      </c>
      <c r="B714" s="40" t="s">
        <v>681</v>
      </c>
      <c r="C714" s="151">
        <f t="shared" si="225"/>
        <v>2</v>
      </c>
      <c r="D714" s="81">
        <f t="shared" si="222"/>
        <v>1</v>
      </c>
      <c r="E714" s="40"/>
      <c r="F714" s="135">
        <f t="shared" si="226"/>
        <v>1</v>
      </c>
      <c r="G714" s="86"/>
      <c r="H714" s="86"/>
      <c r="I714" s="86">
        <v>1</v>
      </c>
      <c r="J714" s="72">
        <f t="shared" si="227"/>
        <v>387.6</v>
      </c>
      <c r="K714" s="73">
        <v>1</v>
      </c>
      <c r="L714" s="74">
        <v>288.839</v>
      </c>
      <c r="M714" s="86"/>
      <c r="N714" s="72"/>
      <c r="O714" s="86"/>
      <c r="P714" s="86"/>
      <c r="Q714" s="86"/>
      <c r="R714" s="72"/>
      <c r="S714" s="86"/>
      <c r="T714" s="86"/>
      <c r="U714" s="86">
        <v>5</v>
      </c>
      <c r="V714" s="72">
        <f t="shared" si="228"/>
        <v>115</v>
      </c>
      <c r="W714" s="95">
        <v>0</v>
      </c>
      <c r="X714" s="96">
        <v>0</v>
      </c>
      <c r="Y714" s="96"/>
      <c r="Z714" s="86">
        <v>1</v>
      </c>
      <c r="AA714" s="72">
        <v>36.6</v>
      </c>
      <c r="AB714" s="86">
        <v>1</v>
      </c>
      <c r="AC714" s="75">
        <v>32.795999999999999</v>
      </c>
      <c r="AD714" s="86"/>
      <c r="AE714" s="87"/>
      <c r="AF714" s="87"/>
    </row>
    <row r="715" spans="1:32" s="6" customFormat="1" ht="15" customHeight="1" outlineLevel="2" x14ac:dyDescent="0.3">
      <c r="A715" s="2">
        <f t="shared" si="229"/>
        <v>5</v>
      </c>
      <c r="B715" s="40" t="s">
        <v>682</v>
      </c>
      <c r="C715" s="151">
        <f t="shared" si="225"/>
        <v>2</v>
      </c>
      <c r="D715" s="81">
        <f t="shared" si="222"/>
        <v>1</v>
      </c>
      <c r="E715" s="40"/>
      <c r="F715" s="135">
        <f t="shared" si="226"/>
        <v>1</v>
      </c>
      <c r="G715" s="86"/>
      <c r="H715" s="86"/>
      <c r="I715" s="86">
        <v>1</v>
      </c>
      <c r="J715" s="72">
        <f t="shared" si="227"/>
        <v>387.6</v>
      </c>
      <c r="K715" s="73">
        <v>1</v>
      </c>
      <c r="L715" s="74">
        <v>288.839</v>
      </c>
      <c r="M715" s="86"/>
      <c r="N715" s="72"/>
      <c r="O715" s="86"/>
      <c r="P715" s="86"/>
      <c r="Q715" s="86"/>
      <c r="R715" s="72"/>
      <c r="S715" s="86"/>
      <c r="T715" s="86"/>
      <c r="U715" s="86">
        <v>5</v>
      </c>
      <c r="V715" s="72">
        <f t="shared" si="228"/>
        <v>115</v>
      </c>
      <c r="W715" s="95">
        <v>0</v>
      </c>
      <c r="X715" s="96">
        <v>0</v>
      </c>
      <c r="Y715" s="96"/>
      <c r="Z715" s="86">
        <v>1</v>
      </c>
      <c r="AA715" s="72">
        <v>36.6</v>
      </c>
      <c r="AB715" s="86">
        <v>1</v>
      </c>
      <c r="AC715" s="75">
        <v>32.795999999999999</v>
      </c>
      <c r="AD715" s="86"/>
      <c r="AE715" s="87"/>
      <c r="AF715" s="87"/>
    </row>
    <row r="716" spans="1:32" s="6" customFormat="1" ht="15" customHeight="1" outlineLevel="2" x14ac:dyDescent="0.3">
      <c r="A716" s="2">
        <f t="shared" si="229"/>
        <v>6</v>
      </c>
      <c r="B716" s="40" t="s">
        <v>683</v>
      </c>
      <c r="C716" s="151">
        <f t="shared" si="225"/>
        <v>1</v>
      </c>
      <c r="D716" s="81">
        <f t="shared" si="222"/>
        <v>1</v>
      </c>
      <c r="E716" s="40"/>
      <c r="F716" s="135">
        <f t="shared" si="226"/>
        <v>1</v>
      </c>
      <c r="G716" s="86"/>
      <c r="H716" s="86"/>
      <c r="I716" s="86">
        <v>1</v>
      </c>
      <c r="J716" s="72">
        <f t="shared" si="227"/>
        <v>387.6</v>
      </c>
      <c r="K716" s="73">
        <v>1</v>
      </c>
      <c r="L716" s="74">
        <v>288.839</v>
      </c>
      <c r="M716" s="86"/>
      <c r="N716" s="72"/>
      <c r="O716" s="86"/>
      <c r="P716" s="86"/>
      <c r="Q716" s="86"/>
      <c r="R716" s="72"/>
      <c r="S716" s="86"/>
      <c r="T716" s="86"/>
      <c r="U716" s="86">
        <v>4</v>
      </c>
      <c r="V716" s="72">
        <f t="shared" si="228"/>
        <v>92</v>
      </c>
      <c r="W716" s="95">
        <v>0</v>
      </c>
      <c r="X716" s="96">
        <v>0</v>
      </c>
      <c r="Y716" s="96"/>
      <c r="Z716" s="86">
        <v>0</v>
      </c>
      <c r="AA716" s="72"/>
      <c r="AB716" s="86">
        <v>0</v>
      </c>
      <c r="AC716" s="75">
        <v>0</v>
      </c>
      <c r="AD716" s="86"/>
      <c r="AE716" s="87"/>
      <c r="AF716" s="87"/>
    </row>
    <row r="717" spans="1:32" s="6" customFormat="1" ht="15" customHeight="1" outlineLevel="2" x14ac:dyDescent="0.3">
      <c r="A717" s="2">
        <f t="shared" si="229"/>
        <v>7</v>
      </c>
      <c r="B717" s="40" t="s">
        <v>684</v>
      </c>
      <c r="C717" s="151">
        <f t="shared" si="225"/>
        <v>3</v>
      </c>
      <c r="D717" s="81">
        <f t="shared" si="222"/>
        <v>1</v>
      </c>
      <c r="E717" s="40"/>
      <c r="F717" s="135">
        <f t="shared" si="226"/>
        <v>1</v>
      </c>
      <c r="G717" s="86"/>
      <c r="H717" s="86"/>
      <c r="I717" s="86">
        <v>1</v>
      </c>
      <c r="J717" s="72">
        <f t="shared" si="227"/>
        <v>387.6</v>
      </c>
      <c r="K717" s="73">
        <v>1</v>
      </c>
      <c r="L717" s="74">
        <v>288.839</v>
      </c>
      <c r="M717" s="86"/>
      <c r="N717" s="74"/>
      <c r="O717" s="86"/>
      <c r="P717" s="86"/>
      <c r="Q717" s="86"/>
      <c r="R717" s="72"/>
      <c r="S717" s="86"/>
      <c r="T717" s="86"/>
      <c r="U717" s="86">
        <v>11</v>
      </c>
      <c r="V717" s="72">
        <f t="shared" si="228"/>
        <v>253</v>
      </c>
      <c r="W717" s="95">
        <v>0</v>
      </c>
      <c r="X717" s="96">
        <v>0</v>
      </c>
      <c r="Y717" s="96"/>
      <c r="Z717" s="86">
        <v>2</v>
      </c>
      <c r="AA717" s="72">
        <v>73.3</v>
      </c>
      <c r="AB717" s="86">
        <v>2</v>
      </c>
      <c r="AC717" s="75">
        <v>65.591999999999999</v>
      </c>
      <c r="AD717" s="86"/>
      <c r="AE717" s="87"/>
      <c r="AF717" s="87"/>
    </row>
    <row r="718" spans="1:32" s="6" customFormat="1" ht="15" customHeight="1" outlineLevel="2" x14ac:dyDescent="0.3">
      <c r="A718" s="2">
        <f t="shared" si="229"/>
        <v>8</v>
      </c>
      <c r="B718" s="40" t="s">
        <v>685</v>
      </c>
      <c r="C718" s="151">
        <f t="shared" si="225"/>
        <v>2</v>
      </c>
      <c r="D718" s="81">
        <f t="shared" si="222"/>
        <v>1</v>
      </c>
      <c r="E718" s="40"/>
      <c r="F718" s="135">
        <f t="shared" si="226"/>
        <v>1</v>
      </c>
      <c r="G718" s="86"/>
      <c r="H718" s="86"/>
      <c r="I718" s="86">
        <v>1</v>
      </c>
      <c r="J718" s="72">
        <f t="shared" si="227"/>
        <v>387.6</v>
      </c>
      <c r="K718" s="73">
        <v>1</v>
      </c>
      <c r="L718" s="74">
        <v>288.839</v>
      </c>
      <c r="M718" s="86"/>
      <c r="N718" s="72"/>
      <c r="O718" s="86"/>
      <c r="P718" s="86"/>
      <c r="Q718" s="86"/>
      <c r="R718" s="72"/>
      <c r="S718" s="86"/>
      <c r="T718" s="86"/>
      <c r="U718" s="86">
        <v>5</v>
      </c>
      <c r="V718" s="72">
        <f t="shared" si="228"/>
        <v>115</v>
      </c>
      <c r="W718" s="95">
        <v>0</v>
      </c>
      <c r="X718" s="96">
        <v>0</v>
      </c>
      <c r="Y718" s="96"/>
      <c r="Z718" s="86">
        <v>1</v>
      </c>
      <c r="AA718" s="72">
        <v>36.6</v>
      </c>
      <c r="AB718" s="86">
        <v>1</v>
      </c>
      <c r="AC718" s="75">
        <v>32.795999999999999</v>
      </c>
      <c r="AD718" s="86"/>
      <c r="AE718" s="87"/>
      <c r="AF718" s="87"/>
    </row>
    <row r="719" spans="1:32" s="6" customFormat="1" ht="15" customHeight="1" outlineLevel="2" x14ac:dyDescent="0.3">
      <c r="A719" s="2">
        <f t="shared" si="229"/>
        <v>9</v>
      </c>
      <c r="B719" s="40" t="s">
        <v>686</v>
      </c>
      <c r="C719" s="151">
        <f t="shared" si="225"/>
        <v>2</v>
      </c>
      <c r="D719" s="81">
        <f t="shared" si="222"/>
        <v>1</v>
      </c>
      <c r="E719" s="40"/>
      <c r="F719" s="135">
        <f t="shared" si="226"/>
        <v>1</v>
      </c>
      <c r="G719" s="86"/>
      <c r="H719" s="86"/>
      <c r="I719" s="86">
        <v>1</v>
      </c>
      <c r="J719" s="72">
        <f t="shared" si="227"/>
        <v>387.6</v>
      </c>
      <c r="K719" s="73">
        <v>1</v>
      </c>
      <c r="L719" s="74">
        <v>288.839</v>
      </c>
      <c r="M719" s="86"/>
      <c r="N719" s="72"/>
      <c r="O719" s="86"/>
      <c r="P719" s="86"/>
      <c r="Q719" s="86"/>
      <c r="R719" s="72"/>
      <c r="S719" s="86"/>
      <c r="T719" s="86"/>
      <c r="U719" s="86">
        <v>24</v>
      </c>
      <c r="V719" s="72">
        <f t="shared" si="228"/>
        <v>552</v>
      </c>
      <c r="W719" s="95">
        <v>0</v>
      </c>
      <c r="X719" s="96">
        <v>0</v>
      </c>
      <c r="Y719" s="96"/>
      <c r="Z719" s="86">
        <v>1</v>
      </c>
      <c r="AA719" s="72">
        <v>36.6</v>
      </c>
      <c r="AB719" s="86">
        <v>1</v>
      </c>
      <c r="AC719" s="75">
        <v>32.795999999999999</v>
      </c>
      <c r="AD719" s="86"/>
      <c r="AE719" s="87"/>
      <c r="AF719" s="87"/>
    </row>
    <row r="720" spans="1:32" s="6" customFormat="1" ht="15" customHeight="1" outlineLevel="2" x14ac:dyDescent="0.3">
      <c r="A720" s="2">
        <f t="shared" si="229"/>
        <v>10</v>
      </c>
      <c r="B720" s="40" t="s">
        <v>687</v>
      </c>
      <c r="C720" s="151">
        <f t="shared" si="225"/>
        <v>3</v>
      </c>
      <c r="D720" s="81">
        <f t="shared" si="222"/>
        <v>1</v>
      </c>
      <c r="E720" s="40"/>
      <c r="F720" s="135">
        <f t="shared" si="226"/>
        <v>1</v>
      </c>
      <c r="G720" s="86"/>
      <c r="H720" s="86"/>
      <c r="I720" s="86">
        <v>1</v>
      </c>
      <c r="J720" s="72">
        <f t="shared" si="227"/>
        <v>387.6</v>
      </c>
      <c r="K720" s="73">
        <v>1</v>
      </c>
      <c r="L720" s="74">
        <v>288.839</v>
      </c>
      <c r="M720" s="86"/>
      <c r="N720" s="72"/>
      <c r="O720" s="86"/>
      <c r="P720" s="86"/>
      <c r="Q720" s="86"/>
      <c r="R720" s="72"/>
      <c r="S720" s="86"/>
      <c r="T720" s="86"/>
      <c r="U720" s="86">
        <v>21</v>
      </c>
      <c r="V720" s="72">
        <f t="shared" si="228"/>
        <v>483</v>
      </c>
      <c r="W720" s="95">
        <v>0</v>
      </c>
      <c r="X720" s="96">
        <v>0</v>
      </c>
      <c r="Y720" s="96"/>
      <c r="Z720" s="86">
        <v>2</v>
      </c>
      <c r="AA720" s="72">
        <v>73.3</v>
      </c>
      <c r="AB720" s="86">
        <v>2</v>
      </c>
      <c r="AC720" s="75">
        <v>65.591999999999999</v>
      </c>
      <c r="AD720" s="86"/>
      <c r="AE720" s="87"/>
      <c r="AF720" s="87"/>
    </row>
    <row r="721" spans="1:32" s="6" customFormat="1" ht="15" customHeight="1" outlineLevel="2" x14ac:dyDescent="0.3">
      <c r="A721" s="2">
        <f t="shared" si="229"/>
        <v>11</v>
      </c>
      <c r="B721" s="40" t="s">
        <v>688</v>
      </c>
      <c r="C721" s="151">
        <f t="shared" si="225"/>
        <v>2</v>
      </c>
      <c r="D721" s="81">
        <f t="shared" si="222"/>
        <v>1</v>
      </c>
      <c r="E721" s="40"/>
      <c r="F721" s="135">
        <f t="shared" si="226"/>
        <v>1</v>
      </c>
      <c r="G721" s="86"/>
      <c r="H721" s="86"/>
      <c r="I721" s="86">
        <v>1</v>
      </c>
      <c r="J721" s="72">
        <f t="shared" si="227"/>
        <v>387.6</v>
      </c>
      <c r="K721" s="73">
        <v>1</v>
      </c>
      <c r="L721" s="74">
        <v>288.839</v>
      </c>
      <c r="M721" s="86"/>
      <c r="N721" s="72"/>
      <c r="O721" s="86"/>
      <c r="P721" s="86"/>
      <c r="Q721" s="86"/>
      <c r="R721" s="72"/>
      <c r="S721" s="86"/>
      <c r="T721" s="86"/>
      <c r="U721" s="86">
        <v>3</v>
      </c>
      <c r="V721" s="72">
        <f t="shared" si="228"/>
        <v>69</v>
      </c>
      <c r="W721" s="95">
        <v>0</v>
      </c>
      <c r="X721" s="96">
        <v>0</v>
      </c>
      <c r="Y721" s="96"/>
      <c r="Z721" s="86">
        <v>1</v>
      </c>
      <c r="AA721" s="72">
        <v>36.6</v>
      </c>
      <c r="AB721" s="86">
        <v>1</v>
      </c>
      <c r="AC721" s="75">
        <v>32.795999999999999</v>
      </c>
      <c r="AD721" s="86"/>
      <c r="AE721" s="87"/>
      <c r="AF721" s="87"/>
    </row>
    <row r="722" spans="1:32" s="6" customFormat="1" ht="15" customHeight="1" outlineLevel="2" x14ac:dyDescent="0.3">
      <c r="A722" s="2">
        <f t="shared" si="229"/>
        <v>12</v>
      </c>
      <c r="B722" s="40" t="s">
        <v>689</v>
      </c>
      <c r="C722" s="151">
        <f t="shared" si="225"/>
        <v>2</v>
      </c>
      <c r="D722" s="81">
        <f t="shared" si="222"/>
        <v>1</v>
      </c>
      <c r="E722" s="40"/>
      <c r="F722" s="135">
        <f t="shared" si="226"/>
        <v>1</v>
      </c>
      <c r="G722" s="86"/>
      <c r="H722" s="86"/>
      <c r="I722" s="86">
        <v>1</v>
      </c>
      <c r="J722" s="72">
        <f t="shared" si="227"/>
        <v>387.6</v>
      </c>
      <c r="K722" s="73">
        <v>1</v>
      </c>
      <c r="L722" s="74">
        <v>288.839</v>
      </c>
      <c r="M722" s="86"/>
      <c r="N722" s="72"/>
      <c r="O722" s="86"/>
      <c r="P722" s="86"/>
      <c r="Q722" s="86"/>
      <c r="R722" s="72"/>
      <c r="S722" s="86"/>
      <c r="T722" s="86"/>
      <c r="U722" s="86">
        <v>7</v>
      </c>
      <c r="V722" s="72">
        <f t="shared" si="228"/>
        <v>161</v>
      </c>
      <c r="W722" s="95">
        <v>0</v>
      </c>
      <c r="X722" s="96">
        <v>0</v>
      </c>
      <c r="Y722" s="96"/>
      <c r="Z722" s="86">
        <v>1</v>
      </c>
      <c r="AA722" s="72">
        <v>36.6</v>
      </c>
      <c r="AB722" s="86">
        <v>1</v>
      </c>
      <c r="AC722" s="75">
        <v>32.795999999999999</v>
      </c>
      <c r="AD722" s="86"/>
      <c r="AE722" s="87"/>
      <c r="AF722" s="87"/>
    </row>
    <row r="723" spans="1:32" s="6" customFormat="1" ht="15" customHeight="1" outlineLevel="2" x14ac:dyDescent="0.3">
      <c r="A723" s="2">
        <f t="shared" si="229"/>
        <v>13</v>
      </c>
      <c r="B723" s="40" t="s">
        <v>690</v>
      </c>
      <c r="C723" s="151">
        <f t="shared" si="225"/>
        <v>2</v>
      </c>
      <c r="D723" s="81">
        <f t="shared" si="222"/>
        <v>1</v>
      </c>
      <c r="E723" s="40"/>
      <c r="F723" s="135">
        <f t="shared" si="226"/>
        <v>1</v>
      </c>
      <c r="G723" s="86"/>
      <c r="H723" s="86"/>
      <c r="I723" s="86">
        <v>1</v>
      </c>
      <c r="J723" s="72">
        <f t="shared" si="227"/>
        <v>387.6</v>
      </c>
      <c r="K723" s="73">
        <v>1</v>
      </c>
      <c r="L723" s="74">
        <v>288.839</v>
      </c>
      <c r="M723" s="86"/>
      <c r="N723" s="72"/>
      <c r="O723" s="86"/>
      <c r="P723" s="86"/>
      <c r="Q723" s="86"/>
      <c r="R723" s="72"/>
      <c r="S723" s="86"/>
      <c r="T723" s="86"/>
      <c r="U723" s="86">
        <v>4</v>
      </c>
      <c r="V723" s="72">
        <f t="shared" si="228"/>
        <v>92</v>
      </c>
      <c r="W723" s="95">
        <v>0</v>
      </c>
      <c r="X723" s="96">
        <v>0</v>
      </c>
      <c r="Y723" s="96"/>
      <c r="Z723" s="86">
        <v>1</v>
      </c>
      <c r="AA723" s="72">
        <v>36.6</v>
      </c>
      <c r="AB723" s="86">
        <v>1</v>
      </c>
      <c r="AC723" s="75">
        <v>32.795999999999999</v>
      </c>
      <c r="AD723" s="86"/>
      <c r="AE723" s="87"/>
      <c r="AF723" s="87"/>
    </row>
    <row r="724" spans="1:32" s="6" customFormat="1" ht="15" customHeight="1" outlineLevel="2" x14ac:dyDescent="0.3">
      <c r="A724" s="2">
        <f t="shared" si="229"/>
        <v>14</v>
      </c>
      <c r="B724" s="40" t="s">
        <v>691</v>
      </c>
      <c r="C724" s="151">
        <f t="shared" si="225"/>
        <v>2</v>
      </c>
      <c r="D724" s="81">
        <f t="shared" si="222"/>
        <v>1</v>
      </c>
      <c r="E724" s="40"/>
      <c r="F724" s="135">
        <f t="shared" si="226"/>
        <v>1</v>
      </c>
      <c r="G724" s="86"/>
      <c r="H724" s="86"/>
      <c r="I724" s="86">
        <v>1</v>
      </c>
      <c r="J724" s="72">
        <f t="shared" si="227"/>
        <v>387.6</v>
      </c>
      <c r="K724" s="73">
        <v>1</v>
      </c>
      <c r="L724" s="74">
        <v>288.839</v>
      </c>
      <c r="M724" s="86"/>
      <c r="N724" s="72"/>
      <c r="O724" s="86"/>
      <c r="P724" s="86"/>
      <c r="Q724" s="86"/>
      <c r="R724" s="72"/>
      <c r="S724" s="86"/>
      <c r="T724" s="86"/>
      <c r="U724" s="86">
        <v>2</v>
      </c>
      <c r="V724" s="72">
        <f t="shared" si="228"/>
        <v>46</v>
      </c>
      <c r="W724" s="95">
        <v>0</v>
      </c>
      <c r="X724" s="96">
        <v>0</v>
      </c>
      <c r="Y724" s="96"/>
      <c r="Z724" s="86">
        <v>1</v>
      </c>
      <c r="AA724" s="72">
        <v>36.6</v>
      </c>
      <c r="AB724" s="86">
        <v>1</v>
      </c>
      <c r="AC724" s="75">
        <v>32.795999999999999</v>
      </c>
      <c r="AD724" s="86"/>
      <c r="AE724" s="87"/>
      <c r="AF724" s="87"/>
    </row>
    <row r="725" spans="1:32" s="6" customFormat="1" ht="15" customHeight="1" outlineLevel="2" x14ac:dyDescent="0.3">
      <c r="A725" s="2">
        <f t="shared" si="229"/>
        <v>15</v>
      </c>
      <c r="B725" s="40" t="s">
        <v>692</v>
      </c>
      <c r="C725" s="151">
        <f t="shared" si="225"/>
        <v>2</v>
      </c>
      <c r="D725" s="81">
        <f t="shared" si="222"/>
        <v>1</v>
      </c>
      <c r="E725" s="40"/>
      <c r="F725" s="135">
        <f t="shared" si="226"/>
        <v>1</v>
      </c>
      <c r="G725" s="86"/>
      <c r="H725" s="86"/>
      <c r="I725" s="86">
        <v>1</v>
      </c>
      <c r="J725" s="72">
        <f t="shared" si="227"/>
        <v>387.6</v>
      </c>
      <c r="K725" s="73">
        <v>1</v>
      </c>
      <c r="L725" s="74">
        <v>288.839</v>
      </c>
      <c r="M725" s="86"/>
      <c r="N725" s="72"/>
      <c r="O725" s="86"/>
      <c r="P725" s="86"/>
      <c r="Q725" s="86"/>
      <c r="R725" s="72"/>
      <c r="S725" s="86"/>
      <c r="T725" s="86"/>
      <c r="U725" s="86">
        <v>9</v>
      </c>
      <c r="V725" s="72">
        <f t="shared" si="228"/>
        <v>207</v>
      </c>
      <c r="W725" s="95">
        <v>0</v>
      </c>
      <c r="X725" s="96">
        <v>0</v>
      </c>
      <c r="Y725" s="96"/>
      <c r="Z725" s="86">
        <v>1</v>
      </c>
      <c r="AA725" s="72">
        <v>36.6</v>
      </c>
      <c r="AB725" s="86">
        <v>1</v>
      </c>
      <c r="AC725" s="75">
        <v>32.795999999999999</v>
      </c>
      <c r="AD725" s="86"/>
      <c r="AE725" s="87"/>
      <c r="AF725" s="87"/>
    </row>
    <row r="726" spans="1:32" s="6" customFormat="1" ht="15" customHeight="1" outlineLevel="2" x14ac:dyDescent="0.3">
      <c r="A726" s="2">
        <f t="shared" si="229"/>
        <v>16</v>
      </c>
      <c r="B726" s="40" t="s">
        <v>693</v>
      </c>
      <c r="C726" s="151">
        <f t="shared" si="225"/>
        <v>2</v>
      </c>
      <c r="D726" s="81">
        <f t="shared" si="222"/>
        <v>1</v>
      </c>
      <c r="E726" s="40"/>
      <c r="F726" s="135">
        <f t="shared" si="226"/>
        <v>1</v>
      </c>
      <c r="G726" s="86"/>
      <c r="H726" s="86"/>
      <c r="I726" s="86">
        <v>1</v>
      </c>
      <c r="J726" s="72">
        <f t="shared" si="227"/>
        <v>387.6</v>
      </c>
      <c r="K726" s="73">
        <v>1</v>
      </c>
      <c r="L726" s="74">
        <v>288.839</v>
      </c>
      <c r="M726" s="86"/>
      <c r="N726" s="72"/>
      <c r="O726" s="86"/>
      <c r="P726" s="86"/>
      <c r="Q726" s="86"/>
      <c r="R726" s="72"/>
      <c r="S726" s="86"/>
      <c r="T726" s="86"/>
      <c r="U726" s="86">
        <v>8</v>
      </c>
      <c r="V726" s="72">
        <f t="shared" si="228"/>
        <v>184</v>
      </c>
      <c r="W726" s="95">
        <v>0</v>
      </c>
      <c r="X726" s="96">
        <v>0</v>
      </c>
      <c r="Y726" s="96"/>
      <c r="Z726" s="86">
        <v>1</v>
      </c>
      <c r="AA726" s="72">
        <v>36.6</v>
      </c>
      <c r="AB726" s="86">
        <v>1</v>
      </c>
      <c r="AC726" s="75">
        <v>32.795999999999999</v>
      </c>
      <c r="AD726" s="86"/>
      <c r="AE726" s="87"/>
      <c r="AF726" s="87"/>
    </row>
    <row r="727" spans="1:32" s="6" customFormat="1" ht="15" customHeight="1" outlineLevel="2" x14ac:dyDescent="0.3">
      <c r="A727" s="2">
        <f t="shared" si="229"/>
        <v>17</v>
      </c>
      <c r="B727" s="40" t="s">
        <v>694</v>
      </c>
      <c r="C727" s="151">
        <f t="shared" si="225"/>
        <v>2</v>
      </c>
      <c r="D727" s="81">
        <f t="shared" si="222"/>
        <v>1</v>
      </c>
      <c r="E727" s="40"/>
      <c r="F727" s="135">
        <f t="shared" si="226"/>
        <v>1</v>
      </c>
      <c r="G727" s="86"/>
      <c r="H727" s="86"/>
      <c r="I727" s="86">
        <v>1</v>
      </c>
      <c r="J727" s="72">
        <f t="shared" si="227"/>
        <v>387.6</v>
      </c>
      <c r="K727" s="73">
        <v>1</v>
      </c>
      <c r="L727" s="74">
        <v>288.839</v>
      </c>
      <c r="M727" s="86"/>
      <c r="N727" s="72"/>
      <c r="O727" s="86"/>
      <c r="P727" s="86"/>
      <c r="Q727" s="86"/>
      <c r="R727" s="72"/>
      <c r="S727" s="86"/>
      <c r="T727" s="86"/>
      <c r="U727" s="86">
        <v>9</v>
      </c>
      <c r="V727" s="72">
        <f t="shared" si="228"/>
        <v>207</v>
      </c>
      <c r="W727" s="95">
        <v>0</v>
      </c>
      <c r="X727" s="96">
        <v>0</v>
      </c>
      <c r="Y727" s="96"/>
      <c r="Z727" s="86">
        <v>1</v>
      </c>
      <c r="AA727" s="72">
        <v>36.6</v>
      </c>
      <c r="AB727" s="86">
        <v>1</v>
      </c>
      <c r="AC727" s="75">
        <v>32.795999999999999</v>
      </c>
      <c r="AD727" s="86"/>
      <c r="AE727" s="87"/>
      <c r="AF727" s="87"/>
    </row>
    <row r="728" spans="1:32" s="6" customFormat="1" ht="15" customHeight="1" outlineLevel="2" x14ac:dyDescent="0.3">
      <c r="A728" s="2">
        <f t="shared" si="229"/>
        <v>18</v>
      </c>
      <c r="B728" s="40" t="s">
        <v>695</v>
      </c>
      <c r="C728" s="151">
        <f t="shared" si="225"/>
        <v>2</v>
      </c>
      <c r="D728" s="81">
        <f t="shared" si="222"/>
        <v>1</v>
      </c>
      <c r="E728" s="40"/>
      <c r="F728" s="135">
        <f t="shared" si="226"/>
        <v>1</v>
      </c>
      <c r="G728" s="86"/>
      <c r="H728" s="86"/>
      <c r="I728" s="86">
        <v>1</v>
      </c>
      <c r="J728" s="72">
        <f t="shared" si="227"/>
        <v>387.6</v>
      </c>
      <c r="K728" s="73">
        <v>1</v>
      </c>
      <c r="L728" s="74">
        <v>288.839</v>
      </c>
      <c r="M728" s="86"/>
      <c r="N728" s="72"/>
      <c r="O728" s="86"/>
      <c r="P728" s="86"/>
      <c r="Q728" s="86"/>
      <c r="R728" s="72"/>
      <c r="S728" s="86"/>
      <c r="T728" s="86"/>
      <c r="U728" s="86">
        <v>7</v>
      </c>
      <c r="V728" s="72">
        <f t="shared" si="228"/>
        <v>161</v>
      </c>
      <c r="W728" s="95">
        <v>0</v>
      </c>
      <c r="X728" s="96">
        <v>0</v>
      </c>
      <c r="Y728" s="96"/>
      <c r="Z728" s="86">
        <v>1</v>
      </c>
      <c r="AA728" s="72">
        <v>36.6</v>
      </c>
      <c r="AB728" s="86">
        <v>1</v>
      </c>
      <c r="AC728" s="75">
        <v>32.795999999999999</v>
      </c>
      <c r="AD728" s="86"/>
      <c r="AE728" s="87"/>
      <c r="AF728" s="87"/>
    </row>
    <row r="729" spans="1:32" s="6" customFormat="1" ht="15" customHeight="1" outlineLevel="2" x14ac:dyDescent="0.3">
      <c r="A729" s="2">
        <f t="shared" si="229"/>
        <v>19</v>
      </c>
      <c r="B729" s="40" t="s">
        <v>696</v>
      </c>
      <c r="C729" s="151">
        <f t="shared" si="225"/>
        <v>2</v>
      </c>
      <c r="D729" s="81">
        <f t="shared" si="222"/>
        <v>1</v>
      </c>
      <c r="E729" s="40"/>
      <c r="F729" s="135">
        <f t="shared" si="226"/>
        <v>1</v>
      </c>
      <c r="G729" s="86"/>
      <c r="H729" s="86"/>
      <c r="I729" s="86">
        <v>1</v>
      </c>
      <c r="J729" s="72">
        <f t="shared" si="227"/>
        <v>387.6</v>
      </c>
      <c r="K729" s="73">
        <v>1</v>
      </c>
      <c r="L729" s="74">
        <v>288.839</v>
      </c>
      <c r="M729" s="86"/>
      <c r="N729" s="72"/>
      <c r="O729" s="86"/>
      <c r="P729" s="86"/>
      <c r="Q729" s="86"/>
      <c r="R729" s="72"/>
      <c r="S729" s="86"/>
      <c r="T729" s="86"/>
      <c r="U729" s="86">
        <v>9</v>
      </c>
      <c r="V729" s="72">
        <f t="shared" si="228"/>
        <v>207</v>
      </c>
      <c r="W729" s="95">
        <v>0</v>
      </c>
      <c r="X729" s="96">
        <v>0</v>
      </c>
      <c r="Y729" s="96"/>
      <c r="Z729" s="86">
        <v>1</v>
      </c>
      <c r="AA729" s="72">
        <v>36.6</v>
      </c>
      <c r="AB729" s="86">
        <v>1</v>
      </c>
      <c r="AC729" s="75">
        <v>32.795999999999999</v>
      </c>
      <c r="AD729" s="86"/>
      <c r="AE729" s="87"/>
      <c r="AF729" s="87"/>
    </row>
    <row r="730" spans="1:32" s="6" customFormat="1" ht="15" customHeight="1" outlineLevel="2" x14ac:dyDescent="0.3">
      <c r="A730" s="2">
        <f t="shared" si="229"/>
        <v>20</v>
      </c>
      <c r="B730" s="40" t="s">
        <v>697</v>
      </c>
      <c r="C730" s="151">
        <f t="shared" si="225"/>
        <v>2</v>
      </c>
      <c r="D730" s="81">
        <f t="shared" si="222"/>
        <v>1</v>
      </c>
      <c r="E730" s="40"/>
      <c r="F730" s="135">
        <f t="shared" si="226"/>
        <v>1</v>
      </c>
      <c r="G730" s="86"/>
      <c r="H730" s="86"/>
      <c r="I730" s="86">
        <v>1</v>
      </c>
      <c r="J730" s="72">
        <f t="shared" si="227"/>
        <v>387.6</v>
      </c>
      <c r="K730" s="73">
        <v>1</v>
      </c>
      <c r="L730" s="74">
        <v>288.839</v>
      </c>
      <c r="M730" s="86"/>
      <c r="N730" s="72"/>
      <c r="O730" s="86"/>
      <c r="P730" s="86"/>
      <c r="Q730" s="86"/>
      <c r="R730" s="72"/>
      <c r="S730" s="86"/>
      <c r="T730" s="86"/>
      <c r="U730" s="86">
        <v>0</v>
      </c>
      <c r="V730" s="72">
        <f t="shared" si="228"/>
        <v>0</v>
      </c>
      <c r="W730" s="95">
        <v>0</v>
      </c>
      <c r="X730" s="96">
        <v>0</v>
      </c>
      <c r="Y730" s="96"/>
      <c r="Z730" s="86">
        <v>1</v>
      </c>
      <c r="AA730" s="72">
        <v>36.6</v>
      </c>
      <c r="AB730" s="86">
        <v>1</v>
      </c>
      <c r="AC730" s="75">
        <v>32.795999999999999</v>
      </c>
      <c r="AD730" s="86"/>
      <c r="AE730" s="87"/>
      <c r="AF730" s="87"/>
    </row>
    <row r="731" spans="1:32" s="6" customFormat="1" ht="15" customHeight="1" outlineLevel="2" x14ac:dyDescent="0.3">
      <c r="A731" s="2">
        <f t="shared" si="229"/>
        <v>21</v>
      </c>
      <c r="B731" s="40" t="s">
        <v>698</v>
      </c>
      <c r="C731" s="151">
        <f t="shared" si="225"/>
        <v>1</v>
      </c>
      <c r="D731" s="81">
        <f t="shared" si="222"/>
        <v>1</v>
      </c>
      <c r="E731" s="40"/>
      <c r="F731" s="135">
        <f t="shared" si="226"/>
        <v>1</v>
      </c>
      <c r="G731" s="86"/>
      <c r="H731" s="86"/>
      <c r="I731" s="86">
        <v>1</v>
      </c>
      <c r="J731" s="72">
        <f t="shared" si="227"/>
        <v>387.6</v>
      </c>
      <c r="K731" s="73">
        <v>1</v>
      </c>
      <c r="L731" s="74">
        <v>288.839</v>
      </c>
      <c r="M731" s="86"/>
      <c r="N731" s="72"/>
      <c r="O731" s="86"/>
      <c r="P731" s="86"/>
      <c r="Q731" s="86"/>
      <c r="R731" s="72"/>
      <c r="S731" s="86"/>
      <c r="T731" s="86"/>
      <c r="U731" s="86">
        <v>0</v>
      </c>
      <c r="V731" s="72">
        <f t="shared" si="228"/>
        <v>0</v>
      </c>
      <c r="W731" s="95">
        <v>0</v>
      </c>
      <c r="X731" s="96">
        <v>0</v>
      </c>
      <c r="Y731" s="96"/>
      <c r="Z731" s="86">
        <v>0</v>
      </c>
      <c r="AA731" s="72"/>
      <c r="AB731" s="86">
        <v>0</v>
      </c>
      <c r="AC731" s="75">
        <v>0</v>
      </c>
      <c r="AD731" s="86"/>
      <c r="AE731" s="87"/>
      <c r="AF731" s="87"/>
    </row>
    <row r="732" spans="1:32" s="6" customFormat="1" ht="15" customHeight="1" outlineLevel="2" x14ac:dyDescent="0.3">
      <c r="A732" s="2">
        <f t="shared" si="229"/>
        <v>22</v>
      </c>
      <c r="B732" s="40" t="s">
        <v>699</v>
      </c>
      <c r="C732" s="151">
        <f t="shared" si="225"/>
        <v>2</v>
      </c>
      <c r="D732" s="81">
        <f t="shared" si="222"/>
        <v>1</v>
      </c>
      <c r="E732" s="40"/>
      <c r="F732" s="135">
        <f t="shared" si="226"/>
        <v>1</v>
      </c>
      <c r="G732" s="86"/>
      <c r="H732" s="86"/>
      <c r="I732" s="86">
        <v>1</v>
      </c>
      <c r="J732" s="72">
        <f t="shared" si="227"/>
        <v>387.6</v>
      </c>
      <c r="K732" s="73">
        <v>1</v>
      </c>
      <c r="L732" s="74">
        <v>288.839</v>
      </c>
      <c r="M732" s="86"/>
      <c r="N732" s="72"/>
      <c r="O732" s="86"/>
      <c r="P732" s="86"/>
      <c r="Q732" s="86"/>
      <c r="R732" s="72"/>
      <c r="S732" s="86"/>
      <c r="T732" s="86"/>
      <c r="U732" s="86">
        <v>5</v>
      </c>
      <c r="V732" s="72">
        <f t="shared" si="228"/>
        <v>115</v>
      </c>
      <c r="W732" s="95">
        <v>0</v>
      </c>
      <c r="X732" s="96">
        <v>0</v>
      </c>
      <c r="Y732" s="96"/>
      <c r="Z732" s="86">
        <v>1</v>
      </c>
      <c r="AA732" s="72">
        <v>36.6</v>
      </c>
      <c r="AB732" s="86">
        <v>1</v>
      </c>
      <c r="AC732" s="75">
        <v>32.795999999999999</v>
      </c>
      <c r="AD732" s="86"/>
      <c r="AE732" s="87"/>
      <c r="AF732" s="87"/>
    </row>
    <row r="733" spans="1:32" s="6" customFormat="1" ht="15" customHeight="1" outlineLevel="2" x14ac:dyDescent="0.3">
      <c r="A733" s="2">
        <f t="shared" si="229"/>
        <v>23</v>
      </c>
      <c r="B733" s="40" t="s">
        <v>700</v>
      </c>
      <c r="C733" s="151">
        <f t="shared" si="225"/>
        <v>3</v>
      </c>
      <c r="D733" s="81">
        <f t="shared" si="222"/>
        <v>1</v>
      </c>
      <c r="E733" s="40"/>
      <c r="F733" s="135">
        <f t="shared" si="226"/>
        <v>1</v>
      </c>
      <c r="G733" s="86"/>
      <c r="H733" s="86"/>
      <c r="I733" s="86">
        <v>1</v>
      </c>
      <c r="J733" s="72">
        <f t="shared" si="227"/>
        <v>387.6</v>
      </c>
      <c r="K733" s="73">
        <v>1</v>
      </c>
      <c r="L733" s="74">
        <v>288.839</v>
      </c>
      <c r="M733" s="86"/>
      <c r="N733" s="72"/>
      <c r="O733" s="86"/>
      <c r="P733" s="86"/>
      <c r="Q733" s="86"/>
      <c r="R733" s="72"/>
      <c r="S733" s="86"/>
      <c r="T733" s="86"/>
      <c r="U733" s="86">
        <v>9</v>
      </c>
      <c r="V733" s="72">
        <f t="shared" si="228"/>
        <v>207</v>
      </c>
      <c r="W733" s="95">
        <v>0</v>
      </c>
      <c r="X733" s="96">
        <v>0</v>
      </c>
      <c r="Y733" s="96"/>
      <c r="Z733" s="86">
        <v>2</v>
      </c>
      <c r="AA733" s="72">
        <v>73.3</v>
      </c>
      <c r="AB733" s="86">
        <v>2</v>
      </c>
      <c r="AC733" s="75">
        <v>65.591999999999999</v>
      </c>
      <c r="AD733" s="86"/>
      <c r="AE733" s="87"/>
      <c r="AF733" s="87"/>
    </row>
    <row r="734" spans="1:32" s="6" customFormat="1" ht="15" customHeight="1" outlineLevel="2" x14ac:dyDescent="0.3">
      <c r="A734" s="2">
        <f t="shared" si="229"/>
        <v>24</v>
      </c>
      <c r="B734" s="40" t="s">
        <v>701</v>
      </c>
      <c r="C734" s="151">
        <f t="shared" si="225"/>
        <v>2</v>
      </c>
      <c r="D734" s="81">
        <f t="shared" si="222"/>
        <v>1</v>
      </c>
      <c r="E734" s="40"/>
      <c r="F734" s="135">
        <f t="shared" si="226"/>
        <v>1</v>
      </c>
      <c r="G734" s="86"/>
      <c r="H734" s="86"/>
      <c r="I734" s="86">
        <v>1</v>
      </c>
      <c r="J734" s="72">
        <f t="shared" si="227"/>
        <v>387.6</v>
      </c>
      <c r="K734" s="73">
        <v>1</v>
      </c>
      <c r="L734" s="74">
        <v>288.839</v>
      </c>
      <c r="M734" s="86"/>
      <c r="N734" s="72"/>
      <c r="O734" s="86"/>
      <c r="P734" s="86"/>
      <c r="Q734" s="86"/>
      <c r="R734" s="72"/>
      <c r="S734" s="86"/>
      <c r="T734" s="86"/>
      <c r="U734" s="86">
        <v>4</v>
      </c>
      <c r="V734" s="72">
        <f t="shared" si="228"/>
        <v>92</v>
      </c>
      <c r="W734" s="95">
        <v>0</v>
      </c>
      <c r="X734" s="96">
        <v>0</v>
      </c>
      <c r="Y734" s="96"/>
      <c r="Z734" s="86">
        <v>1</v>
      </c>
      <c r="AA734" s="72">
        <v>36.6</v>
      </c>
      <c r="AB734" s="86">
        <v>1</v>
      </c>
      <c r="AC734" s="75">
        <v>32.795999999999999</v>
      </c>
      <c r="AD734" s="86"/>
      <c r="AE734" s="87"/>
      <c r="AF734" s="87"/>
    </row>
    <row r="735" spans="1:32" ht="15" customHeight="1" outlineLevel="1" x14ac:dyDescent="0.3">
      <c r="A735" s="2"/>
      <c r="B735" s="49"/>
      <c r="C735" s="49"/>
      <c r="D735" s="49"/>
      <c r="E735" s="49"/>
      <c r="F735" s="86"/>
      <c r="G735" s="86"/>
      <c r="H735" s="86"/>
      <c r="I735" s="71"/>
      <c r="J735" s="72"/>
      <c r="K735" s="73"/>
      <c r="L735" s="71"/>
      <c r="M735" s="71"/>
      <c r="N735" s="72"/>
      <c r="O735" s="71"/>
      <c r="P735" s="71"/>
      <c r="Q735" s="71"/>
      <c r="R735" s="72"/>
      <c r="S735" s="71"/>
      <c r="T735" s="71"/>
      <c r="U735" s="71"/>
      <c r="V735" s="72"/>
      <c r="W735" s="73"/>
      <c r="X735" s="71"/>
      <c r="Y735" s="71"/>
      <c r="Z735" s="71"/>
      <c r="AA735" s="72"/>
      <c r="AB735" s="73"/>
      <c r="AC735" s="75"/>
      <c r="AD735" s="76"/>
      <c r="AE735" s="77"/>
      <c r="AF735" s="77"/>
    </row>
    <row r="736" spans="1:32" ht="15.75" customHeight="1" outlineLevel="1" x14ac:dyDescent="0.3">
      <c r="A736" s="2"/>
      <c r="B736" s="47" t="s">
        <v>702</v>
      </c>
      <c r="C736" s="65">
        <f t="shared" ref="C736" si="230">SUM(C737:C746)</f>
        <v>10</v>
      </c>
      <c r="D736" s="25">
        <f t="shared" ref="D736:D746" si="231">I736+M736+Q736</f>
        <v>10</v>
      </c>
      <c r="E736" s="47"/>
      <c r="F736" s="65">
        <f t="shared" ref="F736" si="232">SUM(F737:F746)</f>
        <v>10</v>
      </c>
      <c r="G736" s="90"/>
      <c r="H736" s="90"/>
      <c r="I736" s="65"/>
      <c r="J736" s="66"/>
      <c r="K736" s="68"/>
      <c r="L736" s="67"/>
      <c r="M736" s="65">
        <f t="shared" ref="M736:AC736" si="233">SUM(M737:M746)</f>
        <v>7</v>
      </c>
      <c r="N736" s="66">
        <f t="shared" si="233"/>
        <v>3999.1000000000004</v>
      </c>
      <c r="O736" s="65">
        <f t="shared" si="233"/>
        <v>7</v>
      </c>
      <c r="P736" s="67">
        <f t="shared" si="233"/>
        <v>2559.8999999999996</v>
      </c>
      <c r="Q736" s="65">
        <f t="shared" ref="Q736:R736" si="234">SUM(Q737:Q746)</f>
        <v>3</v>
      </c>
      <c r="R736" s="66">
        <f t="shared" si="234"/>
        <v>1951.8000000000002</v>
      </c>
      <c r="S736" s="65">
        <f t="shared" si="233"/>
        <v>3</v>
      </c>
      <c r="T736" s="67">
        <f t="shared" si="233"/>
        <v>1432.8000000000002</v>
      </c>
      <c r="U736" s="65">
        <f t="shared" si="233"/>
        <v>0</v>
      </c>
      <c r="V736" s="66">
        <f t="shared" si="233"/>
        <v>0</v>
      </c>
      <c r="W736" s="68">
        <f t="shared" si="233"/>
        <v>0</v>
      </c>
      <c r="X736" s="67">
        <f t="shared" si="233"/>
        <v>0</v>
      </c>
      <c r="Y736" s="67"/>
      <c r="Z736" s="65">
        <f t="shared" si="233"/>
        <v>0</v>
      </c>
      <c r="AA736" s="66">
        <f t="shared" si="233"/>
        <v>0</v>
      </c>
      <c r="AB736" s="68">
        <f t="shared" si="233"/>
        <v>0</v>
      </c>
      <c r="AC736" s="69">
        <f t="shared" si="233"/>
        <v>0</v>
      </c>
      <c r="AD736" s="65"/>
      <c r="AE736" s="77"/>
      <c r="AF736" s="77"/>
    </row>
    <row r="737" spans="1:32" s="6" customFormat="1" ht="15" customHeight="1" outlineLevel="2" x14ac:dyDescent="0.3">
      <c r="A737" s="2">
        <v>1</v>
      </c>
      <c r="B737" s="14" t="s">
        <v>703</v>
      </c>
      <c r="C737" s="151">
        <f t="shared" ref="C737:C746" si="235">F737+W737+AB737</f>
        <v>1</v>
      </c>
      <c r="D737" s="81">
        <f t="shared" si="231"/>
        <v>1</v>
      </c>
      <c r="E737" s="14"/>
      <c r="F737" s="135">
        <f t="shared" ref="F737:F746" si="236">K737+O737+S737</f>
        <v>1</v>
      </c>
      <c r="G737" s="125"/>
      <c r="H737" s="125"/>
      <c r="I737" s="86"/>
      <c r="J737" s="120"/>
      <c r="K737" s="95"/>
      <c r="L737" s="86"/>
      <c r="M737" s="86">
        <v>1</v>
      </c>
      <c r="N737" s="120">
        <v>571.29999999999995</v>
      </c>
      <c r="O737" s="73">
        <v>1</v>
      </c>
      <c r="P737" s="74">
        <v>365.7</v>
      </c>
      <c r="Q737" s="86"/>
      <c r="R737" s="120">
        <v>0</v>
      </c>
      <c r="S737" s="86">
        <v>0</v>
      </c>
      <c r="T737" s="74">
        <v>0</v>
      </c>
      <c r="U737" s="86"/>
      <c r="V737" s="120"/>
      <c r="W737" s="95"/>
      <c r="X737" s="86"/>
      <c r="Y737" s="86"/>
      <c r="Z737" s="86"/>
      <c r="AA737" s="120"/>
      <c r="AB737" s="95"/>
      <c r="AC737" s="121"/>
      <c r="AD737" s="86"/>
      <c r="AE737" s="87"/>
      <c r="AF737" s="87"/>
    </row>
    <row r="738" spans="1:32" s="6" customFormat="1" ht="15" customHeight="1" outlineLevel="2" x14ac:dyDescent="0.3">
      <c r="A738" s="2">
        <v>2</v>
      </c>
      <c r="B738" s="14" t="s">
        <v>704</v>
      </c>
      <c r="C738" s="151">
        <f t="shared" si="235"/>
        <v>1</v>
      </c>
      <c r="D738" s="81">
        <f t="shared" si="231"/>
        <v>1</v>
      </c>
      <c r="E738" s="14"/>
      <c r="F738" s="135">
        <f t="shared" si="236"/>
        <v>1</v>
      </c>
      <c r="G738" s="125"/>
      <c r="H738" s="125"/>
      <c r="I738" s="86"/>
      <c r="J738" s="120"/>
      <c r="K738" s="95"/>
      <c r="L738" s="86"/>
      <c r="M738" s="86">
        <v>1</v>
      </c>
      <c r="N738" s="120">
        <v>571.29999999999995</v>
      </c>
      <c r="O738" s="73">
        <v>1</v>
      </c>
      <c r="P738" s="74">
        <v>365.7</v>
      </c>
      <c r="Q738" s="86"/>
      <c r="R738" s="120">
        <v>0</v>
      </c>
      <c r="S738" s="86">
        <v>0</v>
      </c>
      <c r="T738" s="74">
        <v>0</v>
      </c>
      <c r="U738" s="86"/>
      <c r="V738" s="120"/>
      <c r="W738" s="95"/>
      <c r="X738" s="86"/>
      <c r="Y738" s="86"/>
      <c r="Z738" s="86"/>
      <c r="AA738" s="120"/>
      <c r="AB738" s="95"/>
      <c r="AC738" s="121"/>
      <c r="AD738" s="86"/>
      <c r="AE738" s="87"/>
      <c r="AF738" s="87"/>
    </row>
    <row r="739" spans="1:32" s="6" customFormat="1" ht="15" customHeight="1" outlineLevel="2" x14ac:dyDescent="0.3">
      <c r="A739" s="2">
        <v>3</v>
      </c>
      <c r="B739" s="14" t="s">
        <v>705</v>
      </c>
      <c r="C739" s="151">
        <f t="shared" si="235"/>
        <v>1</v>
      </c>
      <c r="D739" s="81">
        <f t="shared" si="231"/>
        <v>1</v>
      </c>
      <c r="E739" s="14"/>
      <c r="F739" s="135">
        <f t="shared" si="236"/>
        <v>1</v>
      </c>
      <c r="G739" s="125"/>
      <c r="H739" s="125"/>
      <c r="I739" s="86"/>
      <c r="J739" s="120"/>
      <c r="K739" s="95"/>
      <c r="L739" s="86"/>
      <c r="M739" s="86">
        <v>1</v>
      </c>
      <c r="N739" s="120">
        <v>571.29999999999995</v>
      </c>
      <c r="O739" s="73">
        <v>1</v>
      </c>
      <c r="P739" s="74">
        <v>365.7</v>
      </c>
      <c r="Q739" s="86"/>
      <c r="R739" s="120">
        <v>0</v>
      </c>
      <c r="S739" s="86">
        <v>0</v>
      </c>
      <c r="T739" s="74">
        <v>0</v>
      </c>
      <c r="U739" s="86"/>
      <c r="V739" s="120"/>
      <c r="W739" s="95"/>
      <c r="X739" s="86"/>
      <c r="Y739" s="86"/>
      <c r="Z739" s="86"/>
      <c r="AA739" s="120"/>
      <c r="AB739" s="95"/>
      <c r="AC739" s="121"/>
      <c r="AD739" s="86"/>
      <c r="AE739" s="87"/>
      <c r="AF739" s="87"/>
    </row>
    <row r="740" spans="1:32" s="6" customFormat="1" ht="15" customHeight="1" outlineLevel="2" x14ac:dyDescent="0.3">
      <c r="A740" s="2">
        <v>4</v>
      </c>
      <c r="B740" s="14" t="s">
        <v>706</v>
      </c>
      <c r="C740" s="151">
        <f t="shared" si="235"/>
        <v>1</v>
      </c>
      <c r="D740" s="81">
        <f t="shared" si="231"/>
        <v>1</v>
      </c>
      <c r="E740" s="14"/>
      <c r="F740" s="135">
        <f t="shared" si="236"/>
        <v>1</v>
      </c>
      <c r="G740" s="125"/>
      <c r="H740" s="125"/>
      <c r="I740" s="86"/>
      <c r="J740" s="120"/>
      <c r="K740" s="95"/>
      <c r="L740" s="86"/>
      <c r="M740" s="86"/>
      <c r="N740" s="120">
        <v>0</v>
      </c>
      <c r="O740" s="73">
        <v>0</v>
      </c>
      <c r="P740" s="74">
        <v>0</v>
      </c>
      <c r="Q740" s="86">
        <v>1</v>
      </c>
      <c r="R740" s="120">
        <v>650.6</v>
      </c>
      <c r="S740" s="86">
        <v>1</v>
      </c>
      <c r="T740" s="74">
        <v>477.6</v>
      </c>
      <c r="U740" s="86"/>
      <c r="V740" s="120"/>
      <c r="W740" s="95"/>
      <c r="X740" s="86"/>
      <c r="Y740" s="86"/>
      <c r="Z740" s="86"/>
      <c r="AA740" s="120"/>
      <c r="AB740" s="95"/>
      <c r="AC740" s="121"/>
      <c r="AD740" s="86"/>
      <c r="AE740" s="87"/>
      <c r="AF740" s="87"/>
    </row>
    <row r="741" spans="1:32" s="6" customFormat="1" ht="15" customHeight="1" outlineLevel="2" x14ac:dyDescent="0.3">
      <c r="A741" s="2">
        <v>5</v>
      </c>
      <c r="B741" s="14" t="s">
        <v>707</v>
      </c>
      <c r="C741" s="151">
        <f t="shared" si="235"/>
        <v>1</v>
      </c>
      <c r="D741" s="81">
        <f t="shared" si="231"/>
        <v>1</v>
      </c>
      <c r="E741" s="14"/>
      <c r="F741" s="135">
        <f t="shared" si="236"/>
        <v>1</v>
      </c>
      <c r="G741" s="125"/>
      <c r="H741" s="125"/>
      <c r="I741" s="86"/>
      <c r="J741" s="120"/>
      <c r="K741" s="95"/>
      <c r="L741" s="86"/>
      <c r="M741" s="86">
        <v>1</v>
      </c>
      <c r="N741" s="120">
        <v>571.29999999999995</v>
      </c>
      <c r="O741" s="73">
        <v>1</v>
      </c>
      <c r="P741" s="74">
        <v>365.7</v>
      </c>
      <c r="Q741" s="86"/>
      <c r="R741" s="120">
        <v>0</v>
      </c>
      <c r="S741" s="86">
        <v>0</v>
      </c>
      <c r="T741" s="74">
        <v>0</v>
      </c>
      <c r="U741" s="86"/>
      <c r="V741" s="120"/>
      <c r="W741" s="95"/>
      <c r="X741" s="86"/>
      <c r="Y741" s="86"/>
      <c r="Z741" s="86"/>
      <c r="AA741" s="120"/>
      <c r="AB741" s="95"/>
      <c r="AC741" s="121"/>
      <c r="AD741" s="86"/>
      <c r="AE741" s="87"/>
      <c r="AF741" s="87"/>
    </row>
    <row r="742" spans="1:32" s="6" customFormat="1" ht="15" customHeight="1" outlineLevel="2" x14ac:dyDescent="0.3">
      <c r="A742" s="2">
        <v>6</v>
      </c>
      <c r="B742" s="14" t="s">
        <v>708</v>
      </c>
      <c r="C742" s="151">
        <f t="shared" si="235"/>
        <v>1</v>
      </c>
      <c r="D742" s="81">
        <f t="shared" si="231"/>
        <v>1</v>
      </c>
      <c r="E742" s="14"/>
      <c r="F742" s="135">
        <f t="shared" si="236"/>
        <v>1</v>
      </c>
      <c r="G742" s="125"/>
      <c r="H742" s="125"/>
      <c r="I742" s="86"/>
      <c r="J742" s="120"/>
      <c r="K742" s="95"/>
      <c r="L742" s="86"/>
      <c r="M742" s="86">
        <v>1</v>
      </c>
      <c r="N742" s="120">
        <v>571.29999999999995</v>
      </c>
      <c r="O742" s="73">
        <v>1</v>
      </c>
      <c r="P742" s="74">
        <v>365.7</v>
      </c>
      <c r="Q742" s="86"/>
      <c r="R742" s="120">
        <v>0</v>
      </c>
      <c r="S742" s="86">
        <v>0</v>
      </c>
      <c r="T742" s="74">
        <v>0</v>
      </c>
      <c r="U742" s="86"/>
      <c r="V742" s="120"/>
      <c r="W742" s="95"/>
      <c r="X742" s="86"/>
      <c r="Y742" s="86"/>
      <c r="Z742" s="86"/>
      <c r="AA742" s="120"/>
      <c r="AB742" s="95"/>
      <c r="AC742" s="121"/>
      <c r="AD742" s="86"/>
      <c r="AE742" s="87"/>
      <c r="AF742" s="87"/>
    </row>
    <row r="743" spans="1:32" s="6" customFormat="1" ht="15" customHeight="1" outlineLevel="2" x14ac:dyDescent="0.3">
      <c r="A743" s="2">
        <v>7</v>
      </c>
      <c r="B743" s="14" t="s">
        <v>709</v>
      </c>
      <c r="C743" s="151">
        <f t="shared" si="235"/>
        <v>1</v>
      </c>
      <c r="D743" s="81">
        <f t="shared" si="231"/>
        <v>1</v>
      </c>
      <c r="E743" s="14"/>
      <c r="F743" s="135">
        <f t="shared" si="236"/>
        <v>1</v>
      </c>
      <c r="G743" s="125"/>
      <c r="H743" s="125"/>
      <c r="I743" s="86"/>
      <c r="J743" s="120"/>
      <c r="K743" s="95"/>
      <c r="L743" s="86"/>
      <c r="M743" s="86"/>
      <c r="N743" s="120">
        <v>0</v>
      </c>
      <c r="O743" s="73">
        <v>0</v>
      </c>
      <c r="P743" s="74">
        <v>0</v>
      </c>
      <c r="Q743" s="86">
        <v>1</v>
      </c>
      <c r="R743" s="120">
        <v>650.6</v>
      </c>
      <c r="S743" s="86">
        <v>1</v>
      </c>
      <c r="T743" s="74">
        <v>477.6</v>
      </c>
      <c r="U743" s="86"/>
      <c r="V743" s="120"/>
      <c r="W743" s="95"/>
      <c r="X743" s="86"/>
      <c r="Y743" s="86"/>
      <c r="Z743" s="86"/>
      <c r="AA743" s="120"/>
      <c r="AB743" s="95"/>
      <c r="AC743" s="121"/>
      <c r="AD743" s="86"/>
      <c r="AE743" s="87"/>
      <c r="AF743" s="87"/>
    </row>
    <row r="744" spans="1:32" s="6" customFormat="1" ht="15" customHeight="1" outlineLevel="2" x14ac:dyDescent="0.3">
      <c r="A744" s="2">
        <v>8</v>
      </c>
      <c r="B744" s="14" t="s">
        <v>578</v>
      </c>
      <c r="C744" s="151">
        <f t="shared" si="235"/>
        <v>1</v>
      </c>
      <c r="D744" s="81">
        <f t="shared" si="231"/>
        <v>1</v>
      </c>
      <c r="E744" s="14"/>
      <c r="F744" s="135">
        <f t="shared" si="236"/>
        <v>1</v>
      </c>
      <c r="G744" s="125"/>
      <c r="H744" s="125"/>
      <c r="I744" s="86"/>
      <c r="J744" s="120"/>
      <c r="K744" s="95"/>
      <c r="L744" s="86"/>
      <c r="M744" s="86"/>
      <c r="N744" s="120">
        <v>0</v>
      </c>
      <c r="O744" s="73">
        <v>0</v>
      </c>
      <c r="P744" s="74">
        <v>0</v>
      </c>
      <c r="Q744" s="86">
        <v>1</v>
      </c>
      <c r="R744" s="120">
        <v>650.6</v>
      </c>
      <c r="S744" s="86">
        <v>1</v>
      </c>
      <c r="T744" s="74">
        <v>477.6</v>
      </c>
      <c r="U744" s="86"/>
      <c r="V744" s="120"/>
      <c r="W744" s="95"/>
      <c r="X744" s="86"/>
      <c r="Y744" s="86"/>
      <c r="Z744" s="86"/>
      <c r="AA744" s="120"/>
      <c r="AB744" s="95"/>
      <c r="AC744" s="121"/>
      <c r="AD744" s="86"/>
      <c r="AE744" s="87"/>
      <c r="AF744" s="87"/>
    </row>
    <row r="745" spans="1:32" s="6" customFormat="1" ht="15" customHeight="1" outlineLevel="2" x14ac:dyDescent="0.3">
      <c r="A745" s="2">
        <v>9</v>
      </c>
      <c r="B745" s="14" t="s">
        <v>710</v>
      </c>
      <c r="C745" s="151">
        <f t="shared" si="235"/>
        <v>1</v>
      </c>
      <c r="D745" s="81">
        <f t="shared" si="231"/>
        <v>1</v>
      </c>
      <c r="E745" s="14"/>
      <c r="F745" s="135">
        <f t="shared" si="236"/>
        <v>1</v>
      </c>
      <c r="G745" s="125"/>
      <c r="H745" s="125"/>
      <c r="I745" s="86"/>
      <c r="J745" s="120"/>
      <c r="K745" s="95"/>
      <c r="L745" s="86"/>
      <c r="M745" s="86">
        <v>1</v>
      </c>
      <c r="N745" s="120">
        <v>571.29999999999995</v>
      </c>
      <c r="O745" s="73">
        <v>1</v>
      </c>
      <c r="P745" s="74">
        <v>365.7</v>
      </c>
      <c r="Q745" s="86"/>
      <c r="R745" s="120">
        <v>0</v>
      </c>
      <c r="S745" s="86">
        <v>0</v>
      </c>
      <c r="T745" s="74">
        <v>0</v>
      </c>
      <c r="U745" s="86"/>
      <c r="V745" s="120"/>
      <c r="W745" s="95"/>
      <c r="X745" s="86"/>
      <c r="Y745" s="86"/>
      <c r="Z745" s="86"/>
      <c r="AA745" s="120"/>
      <c r="AB745" s="95"/>
      <c r="AC745" s="121"/>
      <c r="AD745" s="86"/>
      <c r="AE745" s="87"/>
      <c r="AF745" s="87"/>
    </row>
    <row r="746" spans="1:32" s="6" customFormat="1" ht="15" customHeight="1" outlineLevel="2" x14ac:dyDescent="0.3">
      <c r="A746" s="2">
        <v>10</v>
      </c>
      <c r="B746" s="14" t="s">
        <v>711</v>
      </c>
      <c r="C746" s="151">
        <f t="shared" si="235"/>
        <v>1</v>
      </c>
      <c r="D746" s="81">
        <f t="shared" si="231"/>
        <v>1</v>
      </c>
      <c r="E746" s="14"/>
      <c r="F746" s="135">
        <f t="shared" si="236"/>
        <v>1</v>
      </c>
      <c r="G746" s="125"/>
      <c r="H746" s="125"/>
      <c r="I746" s="86"/>
      <c r="J746" s="120"/>
      <c r="K746" s="95"/>
      <c r="L746" s="86"/>
      <c r="M746" s="86">
        <v>1</v>
      </c>
      <c r="N746" s="120">
        <v>571.29999999999995</v>
      </c>
      <c r="O746" s="73">
        <v>1</v>
      </c>
      <c r="P746" s="74">
        <v>365.7</v>
      </c>
      <c r="Q746" s="86"/>
      <c r="R746" s="120">
        <v>0</v>
      </c>
      <c r="S746" s="86">
        <v>0</v>
      </c>
      <c r="T746" s="74">
        <v>0</v>
      </c>
      <c r="U746" s="86"/>
      <c r="V746" s="120"/>
      <c r="W746" s="95"/>
      <c r="X746" s="86"/>
      <c r="Y746" s="86"/>
      <c r="Z746" s="86"/>
      <c r="AA746" s="120"/>
      <c r="AB746" s="95"/>
      <c r="AC746" s="121"/>
      <c r="AD746" s="86"/>
      <c r="AE746" s="87"/>
      <c r="AF746" s="87"/>
    </row>
    <row r="747" spans="1:32" ht="15" customHeight="1" outlineLevel="1" x14ac:dyDescent="0.25">
      <c r="A747" s="176"/>
      <c r="B747" s="160"/>
      <c r="C747" s="26"/>
      <c r="D747" s="26"/>
      <c r="E747" s="26"/>
      <c r="F747" s="81"/>
      <c r="G747" s="81"/>
      <c r="H747" s="81"/>
      <c r="I747" s="86"/>
      <c r="J747" s="120"/>
      <c r="K747" s="95"/>
      <c r="L747" s="86"/>
      <c r="M747" s="86"/>
      <c r="N747" s="120"/>
      <c r="O747" s="86"/>
      <c r="P747" s="86"/>
      <c r="Q747" s="86"/>
      <c r="R747" s="120"/>
      <c r="S747" s="86"/>
      <c r="T747" s="86"/>
      <c r="U747" s="86"/>
      <c r="V747" s="120"/>
      <c r="W747" s="95"/>
      <c r="X747" s="86"/>
      <c r="Y747" s="86"/>
      <c r="Z747" s="86"/>
      <c r="AA747" s="120"/>
      <c r="AB747" s="95"/>
      <c r="AC747" s="121"/>
      <c r="AD747" s="76"/>
      <c r="AE747" s="77"/>
      <c r="AF747" s="77"/>
    </row>
    <row r="748" spans="1:32" ht="17.25" customHeight="1" thickBot="1" x14ac:dyDescent="0.35">
      <c r="A748" s="177" t="s">
        <v>727</v>
      </c>
      <c r="B748" s="178"/>
      <c r="C748" s="129">
        <f>SUM(C749:C773)</f>
        <v>21</v>
      </c>
      <c r="D748" s="25">
        <f>I748+M748+Q748</f>
        <v>14</v>
      </c>
      <c r="E748" s="63">
        <f>J748+N748+R748</f>
        <v>5426.4000000000005</v>
      </c>
      <c r="F748" s="126">
        <f>K748+O748+S748</f>
        <v>7</v>
      </c>
      <c r="G748" s="127">
        <f>L748+P748+T748</f>
        <v>2181.2550000000001</v>
      </c>
      <c r="H748" s="128">
        <f>F748/(I748+M748+Q748)*100</f>
        <v>50</v>
      </c>
      <c r="I748" s="126">
        <f>SUM(I749:I773)</f>
        <v>14</v>
      </c>
      <c r="J748" s="127">
        <f>SUM(J749:J773)</f>
        <v>5426.4000000000005</v>
      </c>
      <c r="K748" s="129">
        <f>SUM(K749:K773)</f>
        <v>7</v>
      </c>
      <c r="L748" s="66">
        <f>SUM(L749:L773)</f>
        <v>2181.2550000000001</v>
      </c>
      <c r="M748" s="126"/>
      <c r="N748" s="127"/>
      <c r="O748" s="126"/>
      <c r="P748" s="126"/>
      <c r="Q748" s="126"/>
      <c r="R748" s="127"/>
      <c r="S748" s="126"/>
      <c r="T748" s="126"/>
      <c r="U748" s="126">
        <f t="shared" ref="U748:W748" si="237">SUM(U749:U773)</f>
        <v>28</v>
      </c>
      <c r="V748" s="127">
        <f>SUM(V749:V773)</f>
        <v>644</v>
      </c>
      <c r="W748" s="129">
        <f t="shared" si="237"/>
        <v>14</v>
      </c>
      <c r="X748" s="131">
        <f>SUM(X749:X773)</f>
        <v>308.8</v>
      </c>
      <c r="Y748" s="130">
        <f>W748/U748*100</f>
        <v>50</v>
      </c>
      <c r="Z748" s="126"/>
      <c r="AA748" s="127"/>
      <c r="AB748" s="129"/>
      <c r="AC748" s="132"/>
      <c r="AD748" s="132"/>
      <c r="AE748" s="132"/>
      <c r="AF748" s="132"/>
    </row>
    <row r="749" spans="1:32" ht="15.6" outlineLevel="1" x14ac:dyDescent="0.3">
      <c r="A749" s="50">
        <v>1</v>
      </c>
      <c r="B749" s="51" t="s">
        <v>712</v>
      </c>
      <c r="C749" s="151">
        <f t="shared" ref="C749:C775" si="238">F749+W749+AB749</f>
        <v>0</v>
      </c>
      <c r="D749" s="81">
        <f t="shared" ref="D749:D775" si="239">I749+M749+Q749</f>
        <v>0</v>
      </c>
      <c r="E749" s="51"/>
      <c r="F749" s="135">
        <f t="shared" ref="F749:F775" si="240">K749+O749+S749</f>
        <v>0</v>
      </c>
      <c r="G749" s="51"/>
      <c r="H749" s="51"/>
      <c r="I749" s="140"/>
      <c r="J749" s="141">
        <f t="shared" ref="J749:J773" si="241">387.6*I749</f>
        <v>0</v>
      </c>
      <c r="K749" s="142"/>
      <c r="L749" s="141"/>
      <c r="M749" s="140"/>
      <c r="N749" s="140"/>
      <c r="O749" s="140"/>
      <c r="P749" s="140"/>
      <c r="Q749" s="140"/>
      <c r="R749" s="140"/>
      <c r="S749" s="140"/>
      <c r="T749" s="140"/>
      <c r="U749" s="140"/>
      <c r="V749" s="140"/>
      <c r="W749" s="143"/>
      <c r="X749" s="140"/>
      <c r="Y749" s="140"/>
      <c r="Z749" s="19"/>
      <c r="AA749" s="19"/>
      <c r="AB749" s="24"/>
      <c r="AC749" s="19"/>
      <c r="AD749" s="15"/>
      <c r="AE749" s="15"/>
      <c r="AF749" s="62"/>
    </row>
    <row r="750" spans="1:32" ht="15.6" outlineLevel="1" x14ac:dyDescent="0.3">
      <c r="A750" s="32">
        <v>2</v>
      </c>
      <c r="B750" s="40" t="s">
        <v>713</v>
      </c>
      <c r="C750" s="151">
        <f t="shared" si="238"/>
        <v>0</v>
      </c>
      <c r="D750" s="81">
        <f t="shared" si="239"/>
        <v>0</v>
      </c>
      <c r="E750" s="40"/>
      <c r="F750" s="135">
        <f t="shared" si="240"/>
        <v>0</v>
      </c>
      <c r="G750" s="40"/>
      <c r="H750" s="40"/>
      <c r="I750" s="123"/>
      <c r="J750" s="113">
        <f t="shared" si="241"/>
        <v>0</v>
      </c>
      <c r="K750" s="114"/>
      <c r="L750" s="113"/>
      <c r="M750" s="123"/>
      <c r="N750" s="123"/>
      <c r="O750" s="123"/>
      <c r="P750" s="123"/>
      <c r="Q750" s="123"/>
      <c r="R750" s="123"/>
      <c r="S750" s="123"/>
      <c r="T750" s="123"/>
      <c r="U750" s="123"/>
      <c r="V750" s="123"/>
      <c r="W750" s="144"/>
      <c r="X750" s="123"/>
      <c r="Y750" s="123"/>
      <c r="Z750" s="5"/>
      <c r="AA750" s="5"/>
      <c r="AB750" s="22"/>
      <c r="AC750" s="5"/>
      <c r="AD750" s="15"/>
      <c r="AE750" s="15"/>
      <c r="AF750" s="15"/>
    </row>
    <row r="751" spans="1:32" ht="15.6" outlineLevel="1" x14ac:dyDescent="0.3">
      <c r="A751" s="32">
        <v>3</v>
      </c>
      <c r="B751" s="40" t="s">
        <v>714</v>
      </c>
      <c r="C751" s="151">
        <f t="shared" si="238"/>
        <v>0</v>
      </c>
      <c r="D751" s="81">
        <f t="shared" si="239"/>
        <v>0</v>
      </c>
      <c r="E751" s="40"/>
      <c r="F751" s="135">
        <f t="shared" si="240"/>
        <v>0</v>
      </c>
      <c r="G751" s="40"/>
      <c r="H751" s="40"/>
      <c r="I751" s="123"/>
      <c r="J751" s="113">
        <f t="shared" si="241"/>
        <v>0</v>
      </c>
      <c r="K751" s="114"/>
      <c r="L751" s="113"/>
      <c r="M751" s="123"/>
      <c r="N751" s="123"/>
      <c r="O751" s="123"/>
      <c r="P751" s="123"/>
      <c r="Q751" s="123"/>
      <c r="R751" s="123"/>
      <c r="S751" s="123"/>
      <c r="T751" s="123"/>
      <c r="U751" s="123"/>
      <c r="V751" s="145"/>
      <c r="W751" s="144"/>
      <c r="X751" s="145"/>
      <c r="Y751" s="145"/>
      <c r="Z751" s="5"/>
      <c r="AA751" s="5"/>
      <c r="AB751" s="22"/>
      <c r="AC751" s="5"/>
      <c r="AD751" s="15"/>
      <c r="AE751" s="15"/>
      <c r="AF751" s="15"/>
    </row>
    <row r="752" spans="1:32" ht="15.6" outlineLevel="1" x14ac:dyDescent="0.3">
      <c r="A752" s="32">
        <v>4</v>
      </c>
      <c r="B752" s="40" t="s">
        <v>715</v>
      </c>
      <c r="C752" s="151">
        <f t="shared" si="238"/>
        <v>1</v>
      </c>
      <c r="D752" s="81">
        <f t="shared" si="239"/>
        <v>1</v>
      </c>
      <c r="E752" s="40"/>
      <c r="F752" s="135">
        <f t="shared" si="240"/>
        <v>1</v>
      </c>
      <c r="G752" s="40"/>
      <c r="H752" s="40"/>
      <c r="I752" s="123">
        <v>1</v>
      </c>
      <c r="J752" s="113">
        <f t="shared" si="241"/>
        <v>387.6</v>
      </c>
      <c r="K752" s="114">
        <v>1</v>
      </c>
      <c r="L752" s="113">
        <v>262.7</v>
      </c>
      <c r="M752" s="123"/>
      <c r="N752" s="123"/>
      <c r="O752" s="123"/>
      <c r="P752" s="123"/>
      <c r="Q752" s="123"/>
      <c r="R752" s="123"/>
      <c r="S752" s="123"/>
      <c r="T752" s="123"/>
      <c r="U752" s="123"/>
      <c r="V752" s="123"/>
      <c r="W752" s="144"/>
      <c r="X752" s="123"/>
      <c r="Y752" s="123"/>
      <c r="Z752" s="5"/>
      <c r="AA752" s="5"/>
      <c r="AB752" s="22"/>
      <c r="AC752" s="5"/>
      <c r="AD752" s="15"/>
      <c r="AE752" s="15"/>
      <c r="AF752" s="15"/>
    </row>
    <row r="753" spans="1:32" ht="15.6" outlineLevel="1" x14ac:dyDescent="0.3">
      <c r="A753" s="32">
        <v>5</v>
      </c>
      <c r="B753" s="40" t="s">
        <v>716</v>
      </c>
      <c r="C753" s="151">
        <f t="shared" si="238"/>
        <v>1</v>
      </c>
      <c r="D753" s="81">
        <f t="shared" si="239"/>
        <v>1</v>
      </c>
      <c r="E753" s="40"/>
      <c r="F753" s="135">
        <f t="shared" si="240"/>
        <v>1</v>
      </c>
      <c r="G753" s="40"/>
      <c r="H753" s="40"/>
      <c r="I753" s="123">
        <v>1</v>
      </c>
      <c r="J753" s="113">
        <f t="shared" si="241"/>
        <v>387.6</v>
      </c>
      <c r="K753" s="114">
        <v>1</v>
      </c>
      <c r="L753" s="113">
        <v>311.58800000000002</v>
      </c>
      <c r="M753" s="123"/>
      <c r="N753" s="123"/>
      <c r="O753" s="123"/>
      <c r="P753" s="123"/>
      <c r="Q753" s="123"/>
      <c r="R753" s="123"/>
      <c r="S753" s="123"/>
      <c r="T753" s="123"/>
      <c r="U753" s="123"/>
      <c r="V753" s="145"/>
      <c r="W753" s="145"/>
      <c r="X753" s="145"/>
      <c r="Y753" s="145"/>
      <c r="Z753" s="5"/>
      <c r="AA753" s="5"/>
      <c r="AB753" s="5"/>
      <c r="AC753" s="5"/>
      <c r="AD753" s="15"/>
      <c r="AE753" s="15"/>
      <c r="AF753" s="15"/>
    </row>
    <row r="754" spans="1:32" ht="15.6" outlineLevel="1" x14ac:dyDescent="0.3">
      <c r="A754" s="32">
        <v>6</v>
      </c>
      <c r="B754" s="40" t="s">
        <v>249</v>
      </c>
      <c r="C754" s="151">
        <f t="shared" si="238"/>
        <v>0</v>
      </c>
      <c r="D754" s="81">
        <f t="shared" si="239"/>
        <v>0</v>
      </c>
      <c r="E754" s="40"/>
      <c r="F754" s="135">
        <f t="shared" si="240"/>
        <v>0</v>
      </c>
      <c r="G754" s="40"/>
      <c r="H754" s="40"/>
      <c r="I754" s="123"/>
      <c r="J754" s="113">
        <f t="shared" si="241"/>
        <v>0</v>
      </c>
      <c r="K754" s="114"/>
      <c r="L754" s="113"/>
      <c r="M754" s="123"/>
      <c r="N754" s="123"/>
      <c r="O754" s="123"/>
      <c r="P754" s="123"/>
      <c r="Q754" s="123"/>
      <c r="R754" s="123"/>
      <c r="S754" s="123"/>
      <c r="T754" s="123"/>
      <c r="U754" s="123"/>
      <c r="V754" s="145"/>
      <c r="W754" s="144"/>
      <c r="X754" s="145"/>
      <c r="Y754" s="145"/>
      <c r="Z754" s="5"/>
      <c r="AA754" s="5"/>
      <c r="AB754" s="22"/>
      <c r="AC754" s="5"/>
      <c r="AD754" s="15"/>
      <c r="AE754" s="15"/>
      <c r="AF754" s="15"/>
    </row>
    <row r="755" spans="1:32" ht="15.6" outlineLevel="1" x14ac:dyDescent="0.3">
      <c r="A755" s="52">
        <v>7</v>
      </c>
      <c r="B755" s="53" t="s">
        <v>263</v>
      </c>
      <c r="C755" s="151">
        <f t="shared" si="238"/>
        <v>0</v>
      </c>
      <c r="D755" s="81">
        <f t="shared" si="239"/>
        <v>1</v>
      </c>
      <c r="E755" s="54"/>
      <c r="F755" s="135">
        <f t="shared" si="240"/>
        <v>0</v>
      </c>
      <c r="G755" s="54"/>
      <c r="H755" s="54"/>
      <c r="I755" s="123">
        <v>1</v>
      </c>
      <c r="J755" s="113">
        <f t="shared" si="241"/>
        <v>387.6</v>
      </c>
      <c r="K755" s="114"/>
      <c r="L755" s="113"/>
      <c r="M755" s="123"/>
      <c r="N755" s="123"/>
      <c r="O755" s="123"/>
      <c r="P755" s="123"/>
      <c r="Q755" s="123"/>
      <c r="R755" s="123"/>
      <c r="S755" s="123"/>
      <c r="T755" s="123"/>
      <c r="U755" s="123"/>
      <c r="V755" s="145"/>
      <c r="W755" s="144"/>
      <c r="X755" s="145"/>
      <c r="Y755" s="145"/>
      <c r="Z755" s="5"/>
      <c r="AA755" s="5"/>
      <c r="AB755" s="22"/>
      <c r="AC755" s="5"/>
      <c r="AD755" s="15"/>
      <c r="AE755" s="15"/>
      <c r="AF755" s="15"/>
    </row>
    <row r="756" spans="1:32" ht="15.6" outlineLevel="1" x14ac:dyDescent="0.3">
      <c r="A756" s="32">
        <v>8</v>
      </c>
      <c r="B756" s="55" t="s">
        <v>292</v>
      </c>
      <c r="C756" s="151">
        <f t="shared" si="238"/>
        <v>1</v>
      </c>
      <c r="D756" s="81">
        <f t="shared" si="239"/>
        <v>0</v>
      </c>
      <c r="E756" s="55"/>
      <c r="F756" s="135">
        <f t="shared" si="240"/>
        <v>0</v>
      </c>
      <c r="G756" s="55"/>
      <c r="H756" s="55"/>
      <c r="I756" s="123"/>
      <c r="J756" s="113">
        <f t="shared" si="241"/>
        <v>0</v>
      </c>
      <c r="K756" s="113"/>
      <c r="L756" s="113"/>
      <c r="M756" s="123"/>
      <c r="N756" s="123"/>
      <c r="O756" s="123"/>
      <c r="P756" s="123"/>
      <c r="Q756" s="123"/>
      <c r="R756" s="123"/>
      <c r="S756" s="123"/>
      <c r="T756" s="123"/>
      <c r="U756" s="123">
        <v>1</v>
      </c>
      <c r="V756" s="145">
        <f>U756*23</f>
        <v>23</v>
      </c>
      <c r="W756" s="144">
        <v>1</v>
      </c>
      <c r="X756" s="145">
        <v>23</v>
      </c>
      <c r="Y756" s="145"/>
      <c r="Z756" s="5"/>
      <c r="AA756" s="5"/>
      <c r="AB756" s="5"/>
      <c r="AC756" s="5"/>
      <c r="AD756" s="15"/>
      <c r="AE756" s="15"/>
      <c r="AF756" s="15"/>
    </row>
    <row r="757" spans="1:32" ht="15.6" outlineLevel="1" x14ac:dyDescent="0.3">
      <c r="A757" s="32">
        <v>9</v>
      </c>
      <c r="B757" s="40" t="s">
        <v>310</v>
      </c>
      <c r="C757" s="151">
        <f t="shared" si="238"/>
        <v>0</v>
      </c>
      <c r="D757" s="81">
        <f t="shared" si="239"/>
        <v>1</v>
      </c>
      <c r="E757" s="40"/>
      <c r="F757" s="135">
        <f t="shared" si="240"/>
        <v>0</v>
      </c>
      <c r="G757" s="40"/>
      <c r="H757" s="40"/>
      <c r="I757" s="123">
        <v>1</v>
      </c>
      <c r="J757" s="113">
        <f t="shared" si="241"/>
        <v>387.6</v>
      </c>
      <c r="K757" s="114"/>
      <c r="L757" s="113"/>
      <c r="M757" s="123"/>
      <c r="N757" s="123"/>
      <c r="O757" s="123"/>
      <c r="P757" s="123"/>
      <c r="Q757" s="123"/>
      <c r="R757" s="123"/>
      <c r="S757" s="123"/>
      <c r="T757" s="123"/>
      <c r="U757" s="123"/>
      <c r="V757" s="123"/>
      <c r="W757" s="144"/>
      <c r="X757" s="123"/>
      <c r="Y757" s="123"/>
      <c r="Z757" s="5"/>
      <c r="AA757" s="5"/>
      <c r="AB757" s="22"/>
      <c r="AC757" s="5"/>
      <c r="AD757" s="15"/>
      <c r="AE757" s="15"/>
      <c r="AF757" s="15"/>
    </row>
    <row r="758" spans="1:32" ht="15.6" outlineLevel="1" x14ac:dyDescent="0.3">
      <c r="A758" s="32">
        <v>10</v>
      </c>
      <c r="B758" s="40" t="s">
        <v>338</v>
      </c>
      <c r="C758" s="151">
        <f t="shared" si="238"/>
        <v>3</v>
      </c>
      <c r="D758" s="81">
        <f t="shared" si="239"/>
        <v>1</v>
      </c>
      <c r="E758" s="40"/>
      <c r="F758" s="135">
        <f t="shared" si="240"/>
        <v>1</v>
      </c>
      <c r="G758" s="40"/>
      <c r="H758" s="40"/>
      <c r="I758" s="123">
        <v>1</v>
      </c>
      <c r="J758" s="113">
        <f t="shared" si="241"/>
        <v>387.6</v>
      </c>
      <c r="K758" s="114">
        <v>1</v>
      </c>
      <c r="L758" s="113">
        <v>421.5</v>
      </c>
      <c r="M758" s="123"/>
      <c r="N758" s="123"/>
      <c r="O758" s="123"/>
      <c r="P758" s="123"/>
      <c r="Q758" s="123"/>
      <c r="R758" s="123"/>
      <c r="S758" s="123"/>
      <c r="T758" s="123"/>
      <c r="U758" s="123">
        <v>2</v>
      </c>
      <c r="V758" s="145">
        <f>U758*23</f>
        <v>46</v>
      </c>
      <c r="W758" s="144">
        <v>2</v>
      </c>
      <c r="X758" s="145">
        <f>W758*23</f>
        <v>46</v>
      </c>
      <c r="Y758" s="145"/>
      <c r="Z758" s="5"/>
      <c r="AA758" s="5"/>
      <c r="AB758" s="5"/>
      <c r="AC758" s="5"/>
      <c r="AD758" s="15"/>
      <c r="AE758" s="15"/>
      <c r="AF758" s="15"/>
    </row>
    <row r="759" spans="1:32" ht="15.6" outlineLevel="1" x14ac:dyDescent="0.3">
      <c r="A759" s="34">
        <v>11</v>
      </c>
      <c r="B759" s="55" t="s">
        <v>362</v>
      </c>
      <c r="C759" s="151">
        <f t="shared" si="238"/>
        <v>0</v>
      </c>
      <c r="D759" s="81">
        <f t="shared" si="239"/>
        <v>0</v>
      </c>
      <c r="E759" s="55"/>
      <c r="F759" s="135">
        <f t="shared" si="240"/>
        <v>0</v>
      </c>
      <c r="G759" s="55"/>
      <c r="H759" s="55"/>
      <c r="I759" s="123"/>
      <c r="J759" s="113">
        <f t="shared" si="241"/>
        <v>0</v>
      </c>
      <c r="K759" s="114"/>
      <c r="L759" s="113"/>
      <c r="M759" s="123"/>
      <c r="N759" s="123"/>
      <c r="O759" s="123"/>
      <c r="P759" s="123"/>
      <c r="Q759" s="123"/>
      <c r="R759" s="123"/>
      <c r="S759" s="123"/>
      <c r="T759" s="123"/>
      <c r="U759" s="123"/>
      <c r="V759" s="123"/>
      <c r="W759" s="144"/>
      <c r="X759" s="123"/>
      <c r="Y759" s="123"/>
      <c r="Z759" s="5"/>
      <c r="AA759" s="5"/>
      <c r="AB759" s="22"/>
      <c r="AC759" s="5"/>
      <c r="AD759" s="15"/>
      <c r="AE759" s="15"/>
      <c r="AF759" s="15"/>
    </row>
    <row r="760" spans="1:32" ht="15.6" outlineLevel="1" x14ac:dyDescent="0.3">
      <c r="A760" s="32">
        <v>12</v>
      </c>
      <c r="B760" s="40" t="s">
        <v>378</v>
      </c>
      <c r="C760" s="151">
        <f t="shared" si="238"/>
        <v>0</v>
      </c>
      <c r="D760" s="81">
        <f t="shared" si="239"/>
        <v>1</v>
      </c>
      <c r="E760" s="40"/>
      <c r="F760" s="135">
        <f t="shared" si="240"/>
        <v>0</v>
      </c>
      <c r="G760" s="40"/>
      <c r="H760" s="40"/>
      <c r="I760" s="123">
        <v>1</v>
      </c>
      <c r="J760" s="113">
        <f t="shared" si="241"/>
        <v>387.6</v>
      </c>
      <c r="K760" s="114"/>
      <c r="L760" s="113"/>
      <c r="M760" s="123"/>
      <c r="N760" s="123"/>
      <c r="O760" s="123"/>
      <c r="P760" s="123"/>
      <c r="Q760" s="123"/>
      <c r="R760" s="123"/>
      <c r="S760" s="123"/>
      <c r="T760" s="123"/>
      <c r="U760" s="123"/>
      <c r="V760" s="145"/>
      <c r="W760" s="144"/>
      <c r="X760" s="145"/>
      <c r="Y760" s="145"/>
      <c r="Z760" s="5"/>
      <c r="AA760" s="5"/>
      <c r="AB760" s="22"/>
      <c r="AC760" s="5"/>
      <c r="AD760" s="15"/>
      <c r="AE760" s="15"/>
      <c r="AF760" s="15"/>
    </row>
    <row r="761" spans="1:32" ht="15.6" outlineLevel="1" x14ac:dyDescent="0.3">
      <c r="A761" s="32">
        <v>13</v>
      </c>
      <c r="B761" s="40" t="s">
        <v>408</v>
      </c>
      <c r="C761" s="151">
        <f t="shared" si="238"/>
        <v>0</v>
      </c>
      <c r="D761" s="81">
        <f t="shared" si="239"/>
        <v>1</v>
      </c>
      <c r="E761" s="40"/>
      <c r="F761" s="135">
        <f t="shared" si="240"/>
        <v>0</v>
      </c>
      <c r="G761" s="40"/>
      <c r="H761" s="40"/>
      <c r="I761" s="123">
        <v>1</v>
      </c>
      <c r="J761" s="113">
        <f t="shared" si="241"/>
        <v>387.6</v>
      </c>
      <c r="K761" s="114">
        <v>0</v>
      </c>
      <c r="L761" s="113">
        <v>0</v>
      </c>
      <c r="M761" s="123"/>
      <c r="N761" s="123"/>
      <c r="O761" s="123"/>
      <c r="P761" s="123"/>
      <c r="Q761" s="123"/>
      <c r="R761" s="123"/>
      <c r="S761" s="123"/>
      <c r="T761" s="123"/>
      <c r="U761" s="123">
        <v>3</v>
      </c>
      <c r="V761" s="145">
        <f>U761*23</f>
        <v>69</v>
      </c>
      <c r="W761" s="144">
        <v>0</v>
      </c>
      <c r="X761" s="145">
        <v>0</v>
      </c>
      <c r="Y761" s="145"/>
      <c r="Z761" s="5"/>
      <c r="AA761" s="5"/>
      <c r="AB761" s="5"/>
      <c r="AC761" s="5"/>
      <c r="AD761" s="15"/>
      <c r="AE761" s="15"/>
      <c r="AF761" s="15"/>
    </row>
    <row r="762" spans="1:32" ht="15.6" outlineLevel="1" x14ac:dyDescent="0.3">
      <c r="A762" s="32">
        <v>14</v>
      </c>
      <c r="B762" s="40" t="s">
        <v>433</v>
      </c>
      <c r="C762" s="151">
        <f t="shared" si="238"/>
        <v>0</v>
      </c>
      <c r="D762" s="81">
        <f t="shared" si="239"/>
        <v>0</v>
      </c>
      <c r="E762" s="40"/>
      <c r="F762" s="135">
        <f t="shared" si="240"/>
        <v>0</v>
      </c>
      <c r="G762" s="40"/>
      <c r="H762" s="40"/>
      <c r="I762" s="123"/>
      <c r="J762" s="113">
        <f t="shared" si="241"/>
        <v>0</v>
      </c>
      <c r="K762" s="114"/>
      <c r="L762" s="113"/>
      <c r="M762" s="123"/>
      <c r="N762" s="123"/>
      <c r="O762" s="123"/>
      <c r="P762" s="123"/>
      <c r="Q762" s="123"/>
      <c r="R762" s="123"/>
      <c r="S762" s="123"/>
      <c r="T762" s="123"/>
      <c r="U762" s="123">
        <v>5</v>
      </c>
      <c r="V762" s="145">
        <f>U762*23</f>
        <v>115</v>
      </c>
      <c r="W762" s="144">
        <v>0</v>
      </c>
      <c r="X762" s="145">
        <v>0</v>
      </c>
      <c r="Y762" s="145"/>
      <c r="Z762" s="5"/>
      <c r="AA762" s="5"/>
      <c r="AB762" s="22"/>
      <c r="AC762" s="5"/>
      <c r="AD762" s="15"/>
      <c r="AE762" s="15"/>
      <c r="AF762" s="15"/>
    </row>
    <row r="763" spans="1:32" ht="15.6" outlineLevel="1" x14ac:dyDescent="0.3">
      <c r="A763" s="32">
        <v>15</v>
      </c>
      <c r="B763" s="40" t="s">
        <v>467</v>
      </c>
      <c r="C763" s="151">
        <f t="shared" si="238"/>
        <v>0</v>
      </c>
      <c r="D763" s="81">
        <f t="shared" si="239"/>
        <v>0</v>
      </c>
      <c r="E763" s="40"/>
      <c r="F763" s="135">
        <f t="shared" si="240"/>
        <v>0</v>
      </c>
      <c r="G763" s="40"/>
      <c r="H763" s="40"/>
      <c r="I763" s="123"/>
      <c r="J763" s="113">
        <f t="shared" si="241"/>
        <v>0</v>
      </c>
      <c r="K763" s="114"/>
      <c r="L763" s="113"/>
      <c r="M763" s="123"/>
      <c r="N763" s="123"/>
      <c r="O763" s="123"/>
      <c r="P763" s="123"/>
      <c r="Q763" s="123"/>
      <c r="R763" s="123"/>
      <c r="S763" s="123"/>
      <c r="T763" s="123"/>
      <c r="U763" s="123"/>
      <c r="V763" s="123"/>
      <c r="W763" s="144"/>
      <c r="X763" s="123"/>
      <c r="Y763" s="123"/>
      <c r="Z763" s="5"/>
      <c r="AA763" s="5"/>
      <c r="AB763" s="22"/>
      <c r="AC763" s="5"/>
      <c r="AD763" s="15"/>
      <c r="AE763" s="15"/>
      <c r="AF763" s="15"/>
    </row>
    <row r="764" spans="1:32" ht="15.6" outlineLevel="1" x14ac:dyDescent="0.3">
      <c r="A764" s="32">
        <v>16</v>
      </c>
      <c r="B764" s="40" t="s">
        <v>717</v>
      </c>
      <c r="C764" s="151">
        <f t="shared" si="238"/>
        <v>1</v>
      </c>
      <c r="D764" s="81">
        <f t="shared" si="239"/>
        <v>1</v>
      </c>
      <c r="E764" s="40"/>
      <c r="F764" s="135">
        <f t="shared" si="240"/>
        <v>1</v>
      </c>
      <c r="G764" s="40"/>
      <c r="H764" s="40"/>
      <c r="I764" s="123">
        <v>1</v>
      </c>
      <c r="J764" s="113">
        <f t="shared" si="241"/>
        <v>387.6</v>
      </c>
      <c r="K764" s="114">
        <v>1</v>
      </c>
      <c r="L764" s="113">
        <v>262.32900000000001</v>
      </c>
      <c r="M764" s="123"/>
      <c r="N764" s="123"/>
      <c r="O764" s="123"/>
      <c r="P764" s="123"/>
      <c r="Q764" s="123"/>
      <c r="R764" s="123"/>
      <c r="S764" s="123"/>
      <c r="T764" s="123"/>
      <c r="U764" s="123"/>
      <c r="V764" s="145"/>
      <c r="W764" s="144"/>
      <c r="X764" s="145"/>
      <c r="Y764" s="145"/>
      <c r="Z764" s="5"/>
      <c r="AA764" s="5"/>
      <c r="AB764" s="22"/>
      <c r="AC764" s="5"/>
      <c r="AD764" s="15"/>
      <c r="AE764" s="15"/>
      <c r="AF764" s="15"/>
    </row>
    <row r="765" spans="1:32" ht="15.6" outlineLevel="1" x14ac:dyDescent="0.3">
      <c r="A765" s="32">
        <v>17</v>
      </c>
      <c r="B765" s="36" t="s">
        <v>518</v>
      </c>
      <c r="C765" s="151">
        <f t="shared" si="238"/>
        <v>0</v>
      </c>
      <c r="D765" s="81">
        <f t="shared" si="239"/>
        <v>0</v>
      </c>
      <c r="E765" s="36"/>
      <c r="F765" s="135">
        <f t="shared" si="240"/>
        <v>0</v>
      </c>
      <c r="G765" s="36"/>
      <c r="H765" s="36"/>
      <c r="I765" s="123"/>
      <c r="J765" s="113">
        <f t="shared" si="241"/>
        <v>0</v>
      </c>
      <c r="K765" s="114"/>
      <c r="L765" s="113"/>
      <c r="M765" s="123"/>
      <c r="N765" s="123"/>
      <c r="O765" s="123"/>
      <c r="P765" s="123"/>
      <c r="Q765" s="123"/>
      <c r="R765" s="123"/>
      <c r="S765" s="123"/>
      <c r="T765" s="123"/>
      <c r="U765" s="123"/>
      <c r="V765" s="145"/>
      <c r="W765" s="144"/>
      <c r="X765" s="145"/>
      <c r="Y765" s="145"/>
      <c r="Z765" s="5"/>
      <c r="AA765" s="5"/>
      <c r="AB765" s="22"/>
      <c r="AC765" s="5"/>
      <c r="AD765" s="15"/>
      <c r="AE765" s="15"/>
      <c r="AF765" s="15"/>
    </row>
    <row r="766" spans="1:32" ht="15.6" outlineLevel="1" x14ac:dyDescent="0.3">
      <c r="A766" s="32">
        <v>18</v>
      </c>
      <c r="B766" s="40" t="s">
        <v>539</v>
      </c>
      <c r="C766" s="151">
        <f t="shared" si="238"/>
        <v>0</v>
      </c>
      <c r="D766" s="81">
        <f t="shared" si="239"/>
        <v>1</v>
      </c>
      <c r="E766" s="40"/>
      <c r="F766" s="135">
        <f t="shared" si="240"/>
        <v>0</v>
      </c>
      <c r="G766" s="40"/>
      <c r="H766" s="40"/>
      <c r="I766" s="123">
        <v>1</v>
      </c>
      <c r="J766" s="113">
        <f t="shared" si="241"/>
        <v>387.6</v>
      </c>
      <c r="K766" s="114"/>
      <c r="L766" s="113"/>
      <c r="M766" s="123"/>
      <c r="N766" s="123"/>
      <c r="O766" s="123"/>
      <c r="P766" s="123"/>
      <c r="Q766" s="123"/>
      <c r="R766" s="123"/>
      <c r="S766" s="123"/>
      <c r="T766" s="123"/>
      <c r="U766" s="123">
        <v>2</v>
      </c>
      <c r="V766" s="145">
        <f>U766*23</f>
        <v>46</v>
      </c>
      <c r="W766" s="144"/>
      <c r="X766" s="145"/>
      <c r="Y766" s="145"/>
      <c r="Z766" s="5"/>
      <c r="AA766" s="5"/>
      <c r="AB766" s="22"/>
      <c r="AC766" s="5"/>
      <c r="AD766" s="15"/>
      <c r="AE766" s="15"/>
      <c r="AF766" s="15"/>
    </row>
    <row r="767" spans="1:32" ht="15.6" outlineLevel="1" x14ac:dyDescent="0.3">
      <c r="A767" s="32">
        <v>19</v>
      </c>
      <c r="B767" s="40" t="s">
        <v>557</v>
      </c>
      <c r="C767" s="151">
        <f t="shared" si="238"/>
        <v>12</v>
      </c>
      <c r="D767" s="81">
        <f t="shared" si="239"/>
        <v>1</v>
      </c>
      <c r="E767" s="40"/>
      <c r="F767" s="135">
        <f t="shared" si="240"/>
        <v>1</v>
      </c>
      <c r="G767" s="40"/>
      <c r="H767" s="40"/>
      <c r="I767" s="123">
        <v>1</v>
      </c>
      <c r="J767" s="113">
        <f t="shared" si="241"/>
        <v>387.6</v>
      </c>
      <c r="K767" s="114">
        <v>1</v>
      </c>
      <c r="L767" s="113">
        <v>374.1</v>
      </c>
      <c r="M767" s="123"/>
      <c r="N767" s="123"/>
      <c r="O767" s="123"/>
      <c r="P767" s="123"/>
      <c r="Q767" s="123"/>
      <c r="R767" s="123"/>
      <c r="S767" s="123"/>
      <c r="T767" s="123"/>
      <c r="U767" s="123">
        <v>11</v>
      </c>
      <c r="V767" s="145">
        <f>U767*23</f>
        <v>253</v>
      </c>
      <c r="W767" s="144">
        <v>11</v>
      </c>
      <c r="X767" s="145">
        <v>239.8</v>
      </c>
      <c r="Y767" s="145"/>
      <c r="Z767" s="5"/>
      <c r="AA767" s="5"/>
      <c r="AB767" s="22"/>
      <c r="AC767" s="5"/>
      <c r="AD767" s="15"/>
      <c r="AE767" s="15"/>
      <c r="AF767" s="15"/>
    </row>
    <row r="768" spans="1:32" ht="15.6" outlineLevel="1" x14ac:dyDescent="0.3">
      <c r="A768" s="32">
        <v>20</v>
      </c>
      <c r="B768" s="40" t="s">
        <v>595</v>
      </c>
      <c r="C768" s="151">
        <f t="shared" si="238"/>
        <v>0</v>
      </c>
      <c r="D768" s="81">
        <f t="shared" si="239"/>
        <v>1</v>
      </c>
      <c r="E768" s="40"/>
      <c r="F768" s="135">
        <f t="shared" si="240"/>
        <v>0</v>
      </c>
      <c r="G768" s="40"/>
      <c r="H768" s="40"/>
      <c r="I768" s="123">
        <v>1</v>
      </c>
      <c r="J768" s="113">
        <f t="shared" si="241"/>
        <v>387.6</v>
      </c>
      <c r="K768" s="114"/>
      <c r="L768" s="113"/>
      <c r="M768" s="123"/>
      <c r="N768" s="123"/>
      <c r="O768" s="123"/>
      <c r="P768" s="123"/>
      <c r="Q768" s="123"/>
      <c r="R768" s="123"/>
      <c r="S768" s="123"/>
      <c r="T768" s="123"/>
      <c r="U768" s="123"/>
      <c r="V768" s="145"/>
      <c r="W768" s="144"/>
      <c r="X768" s="145"/>
      <c r="Y768" s="145"/>
      <c r="Z768" s="5"/>
      <c r="AA768" s="5"/>
      <c r="AB768" s="22"/>
      <c r="AC768" s="5"/>
      <c r="AD768" s="15"/>
      <c r="AE768" s="15"/>
      <c r="AF768" s="15"/>
    </row>
    <row r="769" spans="1:32" ht="15.6" outlineLevel="1" x14ac:dyDescent="0.3">
      <c r="A769" s="32">
        <v>21</v>
      </c>
      <c r="B769" s="40" t="s">
        <v>616</v>
      </c>
      <c r="C769" s="151">
        <f t="shared" si="238"/>
        <v>0</v>
      </c>
      <c r="D769" s="81">
        <f t="shared" si="239"/>
        <v>0</v>
      </c>
      <c r="E769" s="40"/>
      <c r="F769" s="135">
        <f t="shared" si="240"/>
        <v>0</v>
      </c>
      <c r="G769" s="40"/>
      <c r="H769" s="40"/>
      <c r="I769" s="123"/>
      <c r="J769" s="113">
        <f t="shared" si="241"/>
        <v>0</v>
      </c>
      <c r="K769" s="114"/>
      <c r="L769" s="113"/>
      <c r="M769" s="123"/>
      <c r="N769" s="123"/>
      <c r="O769" s="123"/>
      <c r="P769" s="123"/>
      <c r="Q769" s="123"/>
      <c r="R769" s="123"/>
      <c r="S769" s="123"/>
      <c r="T769" s="123"/>
      <c r="U769" s="123"/>
      <c r="V769" s="145"/>
      <c r="W769" s="144"/>
      <c r="X769" s="145"/>
      <c r="Y769" s="145"/>
      <c r="Z769" s="5"/>
      <c r="AA769" s="5"/>
      <c r="AB769" s="22"/>
      <c r="AC769" s="5"/>
      <c r="AD769" s="15"/>
      <c r="AE769" s="15"/>
      <c r="AF769" s="15"/>
    </row>
    <row r="770" spans="1:32" ht="15.6" outlineLevel="1" x14ac:dyDescent="0.3">
      <c r="A770" s="34">
        <v>22</v>
      </c>
      <c r="B770" s="40" t="s">
        <v>637</v>
      </c>
      <c r="C770" s="151">
        <f t="shared" si="238"/>
        <v>0</v>
      </c>
      <c r="D770" s="81">
        <f t="shared" si="239"/>
        <v>0</v>
      </c>
      <c r="E770" s="40"/>
      <c r="F770" s="135">
        <f t="shared" si="240"/>
        <v>0</v>
      </c>
      <c r="G770" s="40"/>
      <c r="H770" s="40"/>
      <c r="I770" s="123"/>
      <c r="J770" s="113">
        <f t="shared" si="241"/>
        <v>0</v>
      </c>
      <c r="K770" s="114"/>
      <c r="L770" s="113"/>
      <c r="M770" s="123"/>
      <c r="N770" s="123"/>
      <c r="O770" s="123"/>
      <c r="P770" s="123"/>
      <c r="Q770" s="123"/>
      <c r="R770" s="123"/>
      <c r="S770" s="123"/>
      <c r="T770" s="123"/>
      <c r="U770" s="123"/>
      <c r="V770" s="123"/>
      <c r="W770" s="144"/>
      <c r="X770" s="123"/>
      <c r="Y770" s="123"/>
      <c r="Z770" s="5"/>
      <c r="AA770" s="5"/>
      <c r="AB770" s="22"/>
      <c r="AC770" s="5"/>
      <c r="AD770" s="15"/>
      <c r="AE770" s="15"/>
      <c r="AF770" s="15"/>
    </row>
    <row r="771" spans="1:32" ht="15.6" outlineLevel="1" x14ac:dyDescent="0.3">
      <c r="A771" s="32">
        <v>23</v>
      </c>
      <c r="B771" s="40" t="s">
        <v>661</v>
      </c>
      <c r="C771" s="151">
        <f t="shared" si="238"/>
        <v>0</v>
      </c>
      <c r="D771" s="81">
        <f t="shared" si="239"/>
        <v>1</v>
      </c>
      <c r="E771" s="40"/>
      <c r="F771" s="135">
        <f t="shared" si="240"/>
        <v>0</v>
      </c>
      <c r="G771" s="40"/>
      <c r="H771" s="40"/>
      <c r="I771" s="123">
        <v>1</v>
      </c>
      <c r="J771" s="113">
        <f t="shared" si="241"/>
        <v>387.6</v>
      </c>
      <c r="K771" s="114"/>
      <c r="L771" s="113"/>
      <c r="M771" s="113"/>
      <c r="N771" s="113"/>
      <c r="O771" s="113"/>
      <c r="P771" s="113"/>
      <c r="Q771" s="113"/>
      <c r="R771" s="113"/>
      <c r="S771" s="113"/>
      <c r="T771" s="113"/>
      <c r="U771" s="123">
        <v>1</v>
      </c>
      <c r="V771" s="145">
        <f>U771*23</f>
        <v>23</v>
      </c>
      <c r="W771" s="144"/>
      <c r="X771" s="145"/>
      <c r="Y771" s="145"/>
      <c r="Z771" s="7"/>
      <c r="AA771" s="7"/>
      <c r="AB771" s="7"/>
      <c r="AC771" s="7"/>
      <c r="AD771" s="15"/>
      <c r="AE771" s="15"/>
      <c r="AF771" s="15"/>
    </row>
    <row r="772" spans="1:32" ht="15.6" outlineLevel="1" x14ac:dyDescent="0.3">
      <c r="A772" s="32">
        <v>24</v>
      </c>
      <c r="B772" s="40" t="s">
        <v>677</v>
      </c>
      <c r="C772" s="151">
        <f t="shared" si="238"/>
        <v>1</v>
      </c>
      <c r="D772" s="81">
        <f t="shared" si="239"/>
        <v>1</v>
      </c>
      <c r="E772" s="40"/>
      <c r="F772" s="135">
        <f t="shared" si="240"/>
        <v>1</v>
      </c>
      <c r="G772" s="40"/>
      <c r="H772" s="40"/>
      <c r="I772" s="123">
        <v>1</v>
      </c>
      <c r="J772" s="113">
        <f t="shared" si="241"/>
        <v>387.6</v>
      </c>
      <c r="K772" s="114">
        <v>1</v>
      </c>
      <c r="L772" s="113">
        <v>288.83800000000002</v>
      </c>
      <c r="M772" s="123"/>
      <c r="N772" s="123"/>
      <c r="O772" s="123"/>
      <c r="P772" s="123"/>
      <c r="Q772" s="123"/>
      <c r="R772" s="123"/>
      <c r="S772" s="123"/>
      <c r="T772" s="123"/>
      <c r="U772" s="123">
        <v>3</v>
      </c>
      <c r="V772" s="145">
        <f>U772*23</f>
        <v>69</v>
      </c>
      <c r="W772" s="144">
        <v>0</v>
      </c>
      <c r="X772" s="145">
        <v>0</v>
      </c>
      <c r="Y772" s="145"/>
      <c r="Z772" s="5"/>
      <c r="AA772" s="5"/>
      <c r="AB772" s="22"/>
      <c r="AC772" s="5"/>
      <c r="AD772" s="15"/>
      <c r="AE772" s="15"/>
      <c r="AF772" s="15"/>
    </row>
    <row r="773" spans="1:32" ht="15.6" outlineLevel="1" x14ac:dyDescent="0.3">
      <c r="A773" s="32">
        <v>25</v>
      </c>
      <c r="B773" s="55" t="s">
        <v>718</v>
      </c>
      <c r="C773" s="151">
        <f t="shared" si="238"/>
        <v>1</v>
      </c>
      <c r="D773" s="81">
        <f t="shared" si="239"/>
        <v>1</v>
      </c>
      <c r="E773" s="55"/>
      <c r="F773" s="135">
        <f t="shared" si="240"/>
        <v>1</v>
      </c>
      <c r="G773" s="55"/>
      <c r="H773" s="55"/>
      <c r="I773" s="123">
        <v>1</v>
      </c>
      <c r="J773" s="113">
        <f t="shared" si="241"/>
        <v>387.6</v>
      </c>
      <c r="K773" s="114">
        <v>1</v>
      </c>
      <c r="L773" s="113">
        <v>260.2</v>
      </c>
      <c r="M773" s="123"/>
      <c r="N773" s="123"/>
      <c r="O773" s="123"/>
      <c r="P773" s="123"/>
      <c r="Q773" s="123"/>
      <c r="R773" s="123"/>
      <c r="S773" s="123"/>
      <c r="T773" s="123"/>
      <c r="U773" s="123"/>
      <c r="V773" s="123"/>
      <c r="W773" s="144"/>
      <c r="X773" s="123"/>
      <c r="Y773" s="123"/>
      <c r="Z773" s="5"/>
      <c r="AA773" s="5"/>
      <c r="AB773" s="5"/>
      <c r="AC773" s="5"/>
      <c r="AD773" s="15"/>
      <c r="AE773" s="15"/>
      <c r="AF773" s="15"/>
    </row>
    <row r="774" spans="1:32" ht="15.6" outlineLevel="1" x14ac:dyDescent="0.25">
      <c r="A774" s="56"/>
      <c r="B774" s="57" t="s">
        <v>724</v>
      </c>
      <c r="C774" s="151">
        <f t="shared" si="238"/>
        <v>0</v>
      </c>
      <c r="D774" s="81">
        <f t="shared" si="239"/>
        <v>0</v>
      </c>
      <c r="E774" s="57"/>
      <c r="F774" s="135">
        <f t="shared" si="240"/>
        <v>0</v>
      </c>
      <c r="G774" s="57"/>
      <c r="H774" s="57"/>
      <c r="I774" s="123"/>
      <c r="J774" s="123"/>
      <c r="K774" s="144"/>
      <c r="L774" s="123"/>
      <c r="M774" s="123"/>
      <c r="N774" s="123"/>
      <c r="O774" s="123"/>
      <c r="P774" s="123"/>
      <c r="Q774" s="123"/>
      <c r="R774" s="123"/>
      <c r="S774" s="123"/>
      <c r="T774" s="123"/>
      <c r="U774" s="146">
        <f>U775</f>
        <v>32</v>
      </c>
      <c r="V774" s="147">
        <f>V775</f>
        <v>736</v>
      </c>
      <c r="W774" s="148">
        <f>W775</f>
        <v>0</v>
      </c>
      <c r="X774" s="147">
        <f>X775</f>
        <v>0</v>
      </c>
      <c r="Y774" s="147"/>
      <c r="Z774" s="5"/>
      <c r="AA774" s="5"/>
      <c r="AB774" s="22"/>
      <c r="AC774" s="5"/>
      <c r="AD774" s="15"/>
      <c r="AE774" s="15"/>
      <c r="AF774" s="15"/>
    </row>
    <row r="775" spans="1:32" ht="15.6" outlineLevel="1" x14ac:dyDescent="0.25">
      <c r="A775" s="32">
        <v>1</v>
      </c>
      <c r="B775" s="40" t="s">
        <v>719</v>
      </c>
      <c r="C775" s="151">
        <f t="shared" si="238"/>
        <v>0</v>
      </c>
      <c r="D775" s="81">
        <f t="shared" si="239"/>
        <v>0</v>
      </c>
      <c r="E775" s="40"/>
      <c r="F775" s="135">
        <f t="shared" si="240"/>
        <v>0</v>
      </c>
      <c r="G775" s="40"/>
      <c r="H775" s="40"/>
      <c r="I775" s="77"/>
      <c r="J775" s="77"/>
      <c r="K775" s="149"/>
      <c r="L775" s="77"/>
      <c r="M775" s="77"/>
      <c r="N775" s="77"/>
      <c r="O775" s="77"/>
      <c r="P775" s="77"/>
      <c r="Q775" s="77"/>
      <c r="R775" s="77"/>
      <c r="S775" s="77"/>
      <c r="T775" s="77"/>
      <c r="U775" s="123">
        <v>32</v>
      </c>
      <c r="V775" s="145">
        <f>U775*23</f>
        <v>736</v>
      </c>
      <c r="W775" s="144"/>
      <c r="X775" s="145"/>
      <c r="Y775" s="145"/>
      <c r="Z775" s="15"/>
      <c r="AA775" s="15"/>
      <c r="AB775" s="23"/>
      <c r="AC775" s="15"/>
      <c r="AD775" s="15"/>
      <c r="AE775" s="15"/>
      <c r="AF775" s="15"/>
    </row>
    <row r="776" spans="1:32" outlineLevel="1" x14ac:dyDescent="0.25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23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23"/>
      <c r="X776" s="15"/>
      <c r="Y776" s="15"/>
      <c r="Z776" s="15"/>
      <c r="AA776" s="15"/>
      <c r="AB776" s="23"/>
      <c r="AC776" s="15"/>
      <c r="AD776" s="15"/>
      <c r="AE776" s="15"/>
      <c r="AF776" s="15"/>
    </row>
    <row r="777" spans="1:32" outlineLevel="1" x14ac:dyDescent="0.25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23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23"/>
      <c r="X777" s="15"/>
      <c r="Y777" s="15"/>
      <c r="Z777" s="15"/>
      <c r="AA777" s="15"/>
      <c r="AB777" s="23"/>
      <c r="AC777" s="15"/>
      <c r="AD777" s="15"/>
      <c r="AE777" s="15"/>
      <c r="AF777" s="15"/>
    </row>
    <row r="780" spans="1:32" ht="15.6" x14ac:dyDescent="0.3">
      <c r="B780" s="18"/>
      <c r="C780" s="18"/>
      <c r="D780" s="18"/>
      <c r="E780" s="18"/>
      <c r="F780" s="18"/>
      <c r="G780" s="18"/>
      <c r="H780" s="18"/>
      <c r="I780" s="18"/>
      <c r="J780" s="17"/>
      <c r="K780" s="17"/>
      <c r="N780" s="159"/>
      <c r="O780" s="159"/>
      <c r="P780" s="159"/>
    </row>
  </sheetData>
  <mergeCells count="66">
    <mergeCell ref="A11:B11"/>
    <mergeCell ref="A12:B12"/>
    <mergeCell ref="C8:C9"/>
    <mergeCell ref="AE7:AF7"/>
    <mergeCell ref="AE8:AF9"/>
    <mergeCell ref="K8:L8"/>
    <mergeCell ref="F8:H8"/>
    <mergeCell ref="W8:Y9"/>
    <mergeCell ref="U7:Y7"/>
    <mergeCell ref="Z7:AD7"/>
    <mergeCell ref="A6:B6"/>
    <mergeCell ref="I8:J8"/>
    <mergeCell ref="D9:E9"/>
    <mergeCell ref="A208:B208"/>
    <mergeCell ref="A21:B21"/>
    <mergeCell ref="A47:B47"/>
    <mergeCell ref="A48:B48"/>
    <mergeCell ref="A55:B55"/>
    <mergeCell ref="A56:B56"/>
    <mergeCell ref="A82:B82"/>
    <mergeCell ref="A83:B83"/>
    <mergeCell ref="A108:B108"/>
    <mergeCell ref="A109:B109"/>
    <mergeCell ref="A141:B141"/>
    <mergeCell ref="A160:B160"/>
    <mergeCell ref="A20:B20"/>
    <mergeCell ref="A489:B489"/>
    <mergeCell ref="A522:B522"/>
    <mergeCell ref="A234:B234"/>
    <mergeCell ref="A261:B261"/>
    <mergeCell ref="A276:B276"/>
    <mergeCell ref="A306:B306"/>
    <mergeCell ref="A325:B325"/>
    <mergeCell ref="A355:B355"/>
    <mergeCell ref="A692:B692"/>
    <mergeCell ref="A709:B709"/>
    <mergeCell ref="A747:B747"/>
    <mergeCell ref="A748:B748"/>
    <mergeCell ref="A7:A10"/>
    <mergeCell ref="B7:B10"/>
    <mergeCell ref="A542:B542"/>
    <mergeCell ref="A564:B564"/>
    <mergeCell ref="A583:B583"/>
    <mergeCell ref="A622:B622"/>
    <mergeCell ref="A644:B644"/>
    <mergeCell ref="A667:B667"/>
    <mergeCell ref="A380:B380"/>
    <mergeCell ref="A397:B397"/>
    <mergeCell ref="A428:B428"/>
    <mergeCell ref="A454:B454"/>
    <mergeCell ref="N780:P780"/>
    <mergeCell ref="U8:V9"/>
    <mergeCell ref="Z8:AA9"/>
    <mergeCell ref="F9:H9"/>
    <mergeCell ref="AA2:AD3"/>
    <mergeCell ref="D7:T7"/>
    <mergeCell ref="A5:AC5"/>
    <mergeCell ref="I9:L9"/>
    <mergeCell ref="M9:P9"/>
    <mergeCell ref="M8:N8"/>
    <mergeCell ref="O8:P8"/>
    <mergeCell ref="Q8:R8"/>
    <mergeCell ref="S8:T8"/>
    <mergeCell ref="Q9:T9"/>
    <mergeCell ref="AB8:AD9"/>
    <mergeCell ref="D8:E8"/>
  </mergeCells>
  <pageMargins left="0.11811023622047245" right="0.11811023622047245" top="0.35433070866141736" bottom="0.35433070866141736" header="0.31496062992125984" footer="0.31496062992125984"/>
  <pageSetup paperSize="9" scale="34" fitToHeight="100" orientation="landscape" r:id="rId1"/>
  <rowBreaks count="1" manualBreakCount="1">
    <brk id="49" max="28" man="1"/>
  </rowBreaks>
  <ignoredErrors>
    <ignoredError sqref="W11 U11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Виділено кошти на засоби інфор</vt:lpstr>
      <vt:lpstr>'Виділено кошти на засоби інфор'!Область_печати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Горбань Олена Григорівна</dc:creator>
  <cp:lastModifiedBy>Залевська Тетяна Анатоліївна</cp:lastModifiedBy>
  <cp:lastPrinted>2024-01-30T12:05:57Z</cp:lastPrinted>
  <dcterms:created xsi:type="dcterms:W3CDTF">2024-01-02T14:01:47Z</dcterms:created>
  <dcterms:modified xsi:type="dcterms:W3CDTF">2024-02-15T12:25:31Z</dcterms:modified>
</cp:coreProperties>
</file>